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hsg-my.sharepoint.com/personal/marc_schubert_student_phsg_ch/Documents/Desktop/Dateien Abgabe/Budgets/"/>
    </mc:Choice>
  </mc:AlternateContent>
  <xr:revisionPtr revIDLastSave="36" documentId="8_{4560367F-F326-AD44-96AB-598540752A2E}" xr6:coauthVersionLast="47" xr6:coauthVersionMax="47" xr10:uidLastSave="{29132D20-B97F-49E5-9E21-42442A25E13E}"/>
  <bookViews>
    <workbookView xWindow="-110" yWindow="-110" windowWidth="19420" windowHeight="10420" tabRatio="500" xr2:uid="{00000000-000D-0000-FFFF-FFFF00000000}"/>
  </bookViews>
  <sheets>
    <sheet name="Vorlage" sheetId="5" r:id="rId1"/>
  </sheets>
  <definedNames>
    <definedName name="_xlnm.Print_Area" localSheetId="0">Vorlage!$A$1:$H$87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5" l="1"/>
  <c r="E77" i="5" s="1"/>
  <c r="E86" i="5"/>
  <c r="E16" i="5"/>
  <c r="F19" i="5"/>
  <c r="G19" i="5"/>
  <c r="E57" i="5"/>
  <c r="E63" i="5"/>
  <c r="E67" i="5"/>
  <c r="B77" i="5"/>
  <c r="B78" i="5"/>
  <c r="B79" i="5"/>
  <c r="G42" i="5" l="1"/>
  <c r="G46" i="5"/>
  <c r="G50" i="5"/>
  <c r="F43" i="5"/>
  <c r="F47" i="5"/>
  <c r="F52" i="5"/>
  <c r="G43" i="5"/>
  <c r="G47" i="5"/>
  <c r="G52" i="5"/>
  <c r="F44" i="5"/>
  <c r="F48" i="5"/>
  <c r="F53" i="5"/>
  <c r="G44" i="5"/>
  <c r="G48" i="5"/>
  <c r="G53" i="5"/>
  <c r="F45" i="5"/>
  <c r="F49" i="5"/>
  <c r="G45" i="5"/>
  <c r="G49" i="5"/>
  <c r="F42" i="5"/>
  <c r="F46" i="5"/>
  <c r="F50" i="5"/>
  <c r="F56" i="5"/>
  <c r="F55" i="5"/>
  <c r="G55" i="5"/>
  <c r="G54" i="5"/>
  <c r="G20" i="5"/>
  <c r="G41" i="5"/>
  <c r="G56" i="5"/>
  <c r="F20" i="5"/>
  <c r="F54" i="5"/>
  <c r="F41" i="5"/>
  <c r="G57" i="5" l="1"/>
  <c r="E65" i="5" s="1"/>
  <c r="E78" i="5" s="1"/>
  <c r="E80" i="5" s="1"/>
  <c r="E87" i="5" s="1"/>
  <c r="G6" i="5" s="1"/>
  <c r="F57" i="5"/>
  <c r="F59" i="5" s="1"/>
  <c r="G59" i="5" l="1"/>
  <c r="E68" i="5"/>
  <c r="E71" i="5" s="1"/>
</calcChain>
</file>

<file path=xl/sharedStrings.xml><?xml version="1.0" encoding="utf-8"?>
<sst xmlns="http://schemas.openxmlformats.org/spreadsheetml/2006/main" count="88" uniqueCount="72">
  <si>
    <t>Name</t>
  </si>
  <si>
    <t>Vorname</t>
  </si>
  <si>
    <t>Abteilung</t>
  </si>
  <si>
    <t>Fach</t>
  </si>
  <si>
    <t>Klasse</t>
  </si>
  <si>
    <t>Betrag</t>
  </si>
  <si>
    <t>Datum</t>
  </si>
  <si>
    <t>Anzahl teilnehmende Schüler und Schülerinnen</t>
  </si>
  <si>
    <t>Einnahmen:</t>
  </si>
  <si>
    <t>Ansatz</t>
  </si>
  <si>
    <t>Total</t>
  </si>
  <si>
    <t>Ausgaben:</t>
  </si>
  <si>
    <t>Fr.</t>
  </si>
  <si>
    <t>Anzahl betreuende Lehrpersonen</t>
  </si>
  <si>
    <t>Text</t>
  </si>
  <si>
    <t>Beleg</t>
  </si>
  <si>
    <t>Nr.</t>
  </si>
  <si>
    <t>alle Personen</t>
  </si>
  <si>
    <t>Anteil Schüler</t>
  </si>
  <si>
    <t>Anteil Begleiter</t>
  </si>
  <si>
    <t>Total Personen</t>
  </si>
  <si>
    <t>Anz.</t>
  </si>
  <si>
    <t>TOTAL</t>
  </si>
  <si>
    <t>Einnahmen Total</t>
  </si>
  <si>
    <t>Ausgaben Total</t>
  </si>
  <si>
    <t>Kosten pro Schüler / Begleitperson</t>
  </si>
  <si>
    <t>Saldo Einnahmen - Ausgaben</t>
  </si>
  <si>
    <t>positiver Saldo  zugunsten Klassenkasse</t>
  </si>
  <si>
    <t>Auszahlung mit beigelegtem Einzahlungsschein</t>
  </si>
  <si>
    <t>Bereits erhaltene Zahlungen (Vorschuss, bezahlte Rechnungen)</t>
  </si>
  <si>
    <t>Beitrag Total der Schule</t>
  </si>
  <si>
    <t>Beitrag der Schule bereits erhalten</t>
  </si>
  <si>
    <t>Schlussbetrag</t>
  </si>
  <si>
    <t>Barauszahlung (Beträge &lt; Fr. 300.--)</t>
  </si>
  <si>
    <t>Elternbeiträge</t>
  </si>
  <si>
    <t>Schulbeitrag für Lernende</t>
  </si>
  <si>
    <t>Schulbeitrag für Kosten Begleitpersonen</t>
  </si>
  <si>
    <t>Beitrag Klassenkasse</t>
  </si>
  <si>
    <t>ABRECHNUNG LEHRVERANSTALTUNGEN SEK</t>
  </si>
  <si>
    <t>Sek</t>
  </si>
  <si>
    <t>Vorschuss Lagerhaus</t>
  </si>
  <si>
    <t>Lagerhaus</t>
  </si>
  <si>
    <t>Rechnung SBB</t>
  </si>
  <si>
    <t>Adapter 35 Euro</t>
  </si>
  <si>
    <t>Bestellung Le Shop</t>
  </si>
  <si>
    <t>Migros</t>
  </si>
  <si>
    <t>Coop</t>
  </si>
  <si>
    <t>Threema 27x3.-</t>
  </si>
  <si>
    <t xml:space="preserve">Kühltaschen Le Shop </t>
  </si>
  <si>
    <t>Lagerhaus Restbetrag</t>
  </si>
  <si>
    <t>Schule XY</t>
  </si>
  <si>
    <t>Sommerlager</t>
  </si>
  <si>
    <t>Konto Schule</t>
  </si>
  <si>
    <t xml:space="preserve">Visum: </t>
  </si>
  <si>
    <t>Anreise</t>
  </si>
  <si>
    <t>Abreise</t>
  </si>
  <si>
    <t>Reise Tagesausflug 1</t>
  </si>
  <si>
    <t>Mehrfahrtenkarte Zone XY</t>
  </si>
  <si>
    <t>Mehrfahrtenkarte Zone XY (Kind)</t>
  </si>
  <si>
    <t>Mehrfahrtenkarte Zone XY (Halbtax)</t>
  </si>
  <si>
    <t>Tagesausflug 2: 2x Erw. 5 Euro</t>
  </si>
  <si>
    <t>Tagesausflug 2: 1x Kind 1.40 Euro</t>
  </si>
  <si>
    <t>Mehrfahrtenkarte Zone XY: Kollektiv</t>
  </si>
  <si>
    <t>Bussbillet</t>
  </si>
  <si>
    <t>Kanutour 753.30 Euro</t>
  </si>
  <si>
    <t>Eintritt Freibad</t>
  </si>
  <si>
    <t>Erlebniswald 364 Euro</t>
  </si>
  <si>
    <t>Pizzeria 320.20 Euro</t>
  </si>
  <si>
    <t>Brot</t>
  </si>
  <si>
    <t>Mittagessen 30x 5Euro=150 Euro</t>
  </si>
  <si>
    <t>Abrechnung mit der Schule</t>
  </si>
  <si>
    <r>
      <t>Restsaldo</t>
    </r>
    <r>
      <rPr>
        <b/>
        <sz val="10"/>
        <rFont val="Arial Narrow"/>
        <family val="2"/>
      </rPr>
      <t xml:space="preserve"> (+ zugunsten des Abrechners / - Rückzahlung an die Schule)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</si>
</sst>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0" fillId="3" borderId="15" xfId="0" applyFill="1" applyBorder="1"/>
    <xf numFmtId="0" fontId="1" fillId="3" borderId="10" xfId="0" applyFont="1" applyFill="1" applyBorder="1"/>
    <xf numFmtId="0" fontId="0" fillId="3" borderId="16" xfId="0" applyFill="1" applyBorder="1"/>
    <xf numFmtId="0" fontId="0" fillId="3" borderId="17" xfId="0" applyFill="1" applyBorder="1"/>
    <xf numFmtId="164" fontId="0" fillId="0" borderId="0" xfId="0" applyNumberFormat="1"/>
    <xf numFmtId="0" fontId="2" fillId="0" borderId="0" xfId="0" applyFont="1"/>
    <xf numFmtId="0" fontId="5" fillId="0" borderId="2" xfId="0" applyFont="1" applyBorder="1"/>
    <xf numFmtId="0" fontId="5" fillId="3" borderId="3" xfId="0" applyFont="1" applyFill="1" applyBorder="1"/>
    <xf numFmtId="0" fontId="5" fillId="0" borderId="4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6" xfId="0" applyFont="1" applyBorder="1" applyAlignment="1">
      <alignment horizontal="right"/>
    </xf>
    <xf numFmtId="164" fontId="6" fillId="0" borderId="17" xfId="0" applyNumberFormat="1" applyFont="1" applyBorder="1"/>
    <xf numFmtId="0" fontId="5" fillId="0" borderId="5" xfId="0" applyFont="1" applyBorder="1"/>
    <xf numFmtId="0" fontId="5" fillId="3" borderId="1" xfId="0" applyFont="1" applyFill="1" applyBorder="1"/>
    <xf numFmtId="0" fontId="5" fillId="0" borderId="6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1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/>
    <xf numFmtId="0" fontId="7" fillId="0" borderId="0" xfId="0" applyFont="1"/>
    <xf numFmtId="1" fontId="7" fillId="3" borderId="0" xfId="0" applyNumberFormat="1" applyFont="1" applyFill="1" applyBorder="1"/>
    <xf numFmtId="0" fontId="7" fillId="0" borderId="0" xfId="0" applyFont="1" applyBorder="1"/>
    <xf numFmtId="164" fontId="5" fillId="0" borderId="0" xfId="1" applyFont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14" fontId="5" fillId="3" borderId="15" xfId="0" applyNumberFormat="1" applyFont="1" applyFill="1" applyBorder="1" applyAlignment="1">
      <alignment horizontal="left"/>
    </xf>
    <xf numFmtId="0" fontId="5" fillId="3" borderId="15" xfId="0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64" fontId="7" fillId="3" borderId="19" xfId="1" applyFont="1" applyFill="1" applyBorder="1"/>
    <xf numFmtId="164" fontId="5" fillId="0" borderId="15" xfId="1" applyFont="1" applyBorder="1"/>
    <xf numFmtId="0" fontId="5" fillId="3" borderId="15" xfId="0" applyFont="1" applyFill="1" applyBorder="1" applyAlignment="1">
      <alignment horizontal="left"/>
    </xf>
    <xf numFmtId="164" fontId="5" fillId="3" borderId="21" xfId="1" applyFont="1" applyFill="1" applyBorder="1" applyAlignment="1">
      <alignment horizontal="center"/>
    </xf>
    <xf numFmtId="164" fontId="5" fillId="3" borderId="19" xfId="1" applyFont="1" applyFill="1" applyBorder="1"/>
    <xf numFmtId="0" fontId="5" fillId="3" borderId="18" xfId="0" applyFont="1" applyFill="1" applyBorder="1" applyAlignment="1">
      <alignment horizontal="left"/>
    </xf>
    <xf numFmtId="0" fontId="5" fillId="3" borderId="18" xfId="0" applyFont="1" applyFill="1" applyBorder="1"/>
    <xf numFmtId="164" fontId="5" fillId="3" borderId="22" xfId="1" applyFont="1" applyFill="1" applyBorder="1" applyAlignment="1">
      <alignment horizontal="center"/>
    </xf>
    <xf numFmtId="0" fontId="5" fillId="3" borderId="20" xfId="0" applyFont="1" applyFill="1" applyBorder="1"/>
    <xf numFmtId="0" fontId="6" fillId="0" borderId="10" xfId="0" applyFont="1" applyBorder="1"/>
    <xf numFmtId="0" fontId="6" fillId="0" borderId="16" xfId="0" applyFont="1" applyBorder="1"/>
    <xf numFmtId="164" fontId="6" fillId="0" borderId="16" xfId="0" applyNumberFormat="1" applyFont="1" applyBorder="1"/>
    <xf numFmtId="164" fontId="7" fillId="0" borderId="0" xfId="0" applyNumberFormat="1" applyFont="1" applyBorder="1"/>
    <xf numFmtId="0" fontId="8" fillId="2" borderId="10" xfId="0" applyFont="1" applyFill="1" applyBorder="1"/>
    <xf numFmtId="0" fontId="8" fillId="2" borderId="16" xfId="0" applyFont="1" applyFill="1" applyBorder="1"/>
    <xf numFmtId="164" fontId="8" fillId="2" borderId="16" xfId="0" applyNumberFormat="1" applyFont="1" applyFill="1" applyBorder="1"/>
    <xf numFmtId="0" fontId="8" fillId="2" borderId="16" xfId="0" applyNumberFormat="1" applyFont="1" applyFill="1" applyBorder="1"/>
    <xf numFmtId="164" fontId="8" fillId="2" borderId="17" xfId="0" applyNumberFormat="1" applyFont="1" applyFill="1" applyBorder="1"/>
    <xf numFmtId="0" fontId="7" fillId="2" borderId="15" xfId="0" applyFont="1" applyFill="1" applyBorder="1" applyAlignment="1">
      <alignment horizontal="right"/>
    </xf>
    <xf numFmtId="0" fontId="5" fillId="2" borderId="15" xfId="0" applyFont="1" applyFill="1" applyBorder="1" applyAlignment="1"/>
    <xf numFmtId="164" fontId="7" fillId="3" borderId="15" xfId="1" applyFont="1" applyFill="1" applyBorder="1"/>
    <xf numFmtId="164" fontId="5" fillId="0" borderId="15" xfId="0" applyNumberFormat="1" applyFont="1" applyBorder="1"/>
    <xf numFmtId="164" fontId="7" fillId="0" borderId="15" xfId="1" applyFont="1" applyFill="1" applyBorder="1"/>
    <xf numFmtId="0" fontId="6" fillId="0" borderId="15" xfId="0" applyFont="1" applyBorder="1"/>
    <xf numFmtId="164" fontId="6" fillId="0" borderId="15" xfId="0" applyNumberFormat="1" applyFont="1" applyBorder="1"/>
    <xf numFmtId="0" fontId="7" fillId="0" borderId="2" xfId="0" applyFont="1" applyBorder="1"/>
    <xf numFmtId="0" fontId="7" fillId="0" borderId="23" xfId="0" applyFont="1" applyBorder="1"/>
    <xf numFmtId="164" fontId="7" fillId="0" borderId="4" xfId="0" applyNumberFormat="1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9" fillId="4" borderId="24" xfId="0" applyFont="1" applyFill="1" applyBorder="1"/>
    <xf numFmtId="0" fontId="5" fillId="4" borderId="25" xfId="0" applyFont="1" applyFill="1" applyBorder="1"/>
    <xf numFmtId="0" fontId="5" fillId="4" borderId="20" xfId="0" applyFont="1" applyFill="1" applyBorder="1"/>
    <xf numFmtId="164" fontId="5" fillId="3" borderId="15" xfId="1" applyFont="1" applyFill="1" applyBorder="1"/>
    <xf numFmtId="0" fontId="5" fillId="0" borderId="15" xfId="0" applyFont="1" applyBorder="1"/>
    <xf numFmtId="0" fontId="7" fillId="0" borderId="26" xfId="0" applyFont="1" applyBorder="1"/>
    <xf numFmtId="164" fontId="5" fillId="0" borderId="27" xfId="1" applyFont="1" applyBorder="1"/>
    <xf numFmtId="14" fontId="5" fillId="3" borderId="15" xfId="0" applyNumberFormat="1" applyFont="1" applyFill="1" applyBorder="1"/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/>
    <xf numFmtId="164" fontId="6" fillId="2" borderId="15" xfId="0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1016000</xdr:colOff>
          <xdr:row>13</xdr:row>
          <xdr:rowOff>38100</xdr:rowOff>
        </xdr:from>
        <xdr:to>
          <xdr:col>6</xdr:col>
          <xdr:colOff>431800</xdr:colOff>
          <xdr:row>14</xdr:row>
          <xdr:rowOff>76200</xdr:rowOff>
        </xdr:to>
        <xdr:sp macro="" textlink="">
          <xdr:nvSpPr>
            <xdr:cNvPr id="2049" name="Labe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939800</xdr:colOff>
      <xdr:row>9</xdr:row>
      <xdr:rowOff>76200</xdr:rowOff>
    </xdr:from>
    <xdr:to>
      <xdr:col>6</xdr:col>
      <xdr:colOff>1206500</xdr:colOff>
      <xdr:row>9</xdr:row>
      <xdr:rowOff>317500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8699500" y="2438400"/>
          <a:ext cx="266700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927100</xdr:colOff>
      <xdr:row>8</xdr:row>
      <xdr:rowOff>76200</xdr:rowOff>
    </xdr:from>
    <xdr:to>
      <xdr:col>6</xdr:col>
      <xdr:colOff>1193800</xdr:colOff>
      <xdr:row>8</xdr:row>
      <xdr:rowOff>317500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8686800" y="2082800"/>
          <a:ext cx="266700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9</xdr:col>
      <xdr:colOff>622300</xdr:colOff>
      <xdr:row>5</xdr:row>
      <xdr:rowOff>152400</xdr:rowOff>
    </xdr:from>
    <xdr:to>
      <xdr:col>14</xdr:col>
      <xdr:colOff>228600</xdr:colOff>
      <xdr:row>7</xdr:row>
      <xdr:rowOff>254000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11544300" y="1092200"/>
          <a:ext cx="4368800" cy="812800"/>
        </a:xfrm>
        <a:prstGeom prst="wedgeRectCallout">
          <a:avLst>
            <a:gd name="adj1" fmla="val -82847"/>
            <a:gd name="adj2" fmla="val 4375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DIE GELB HINTERLEGTEN FELDER AUSFÜLLEN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="104" zoomScaleNormal="104" workbookViewId="0">
      <selection activeCell="B87" sqref="B87"/>
    </sheetView>
  </sheetViews>
  <sheetFormatPr baseColWidth="10" defaultRowHeight="15.5" x14ac:dyDescent="0.35"/>
  <cols>
    <col min="1" max="1" width="8.3046875" customWidth="1"/>
    <col min="2" max="2" width="34.15234375" customWidth="1"/>
    <col min="3" max="3" width="6.53515625" customWidth="1"/>
    <col min="4" max="4" width="8.3828125" customWidth="1"/>
    <col min="5" max="6" width="13.15234375" customWidth="1"/>
    <col min="7" max="7" width="14.15234375" customWidth="1"/>
  </cols>
  <sheetData>
    <row r="1" spans="1:7" ht="18" x14ac:dyDescent="0.4">
      <c r="A1" s="1" t="s">
        <v>50</v>
      </c>
    </row>
    <row r="2" spans="1:7" ht="7" customHeight="1" x14ac:dyDescent="0.35"/>
    <row r="3" spans="1:7" ht="16" thickBot="1" x14ac:dyDescent="0.4"/>
    <row r="4" spans="1:7" ht="18.5" thickBot="1" x14ac:dyDescent="0.45">
      <c r="A4" s="1" t="s">
        <v>38</v>
      </c>
      <c r="E4" s="3" t="s">
        <v>51</v>
      </c>
      <c r="F4" s="4"/>
      <c r="G4" s="5"/>
    </row>
    <row r="5" spans="1:7" ht="16" thickBot="1" x14ac:dyDescent="0.4"/>
    <row r="6" spans="1:7" ht="28" customHeight="1" thickBot="1" x14ac:dyDescent="0.45">
      <c r="A6" s="8" t="s">
        <v>0</v>
      </c>
      <c r="B6" s="9"/>
      <c r="C6" s="10"/>
      <c r="D6" s="11"/>
      <c r="E6" s="12" t="s">
        <v>32</v>
      </c>
      <c r="F6" s="13" t="s">
        <v>12</v>
      </c>
      <c r="G6" s="14">
        <f>E87</f>
        <v>1452.9949999999999</v>
      </c>
    </row>
    <row r="7" spans="1:7" ht="28" customHeight="1" x14ac:dyDescent="0.35">
      <c r="A7" s="15" t="s">
        <v>1</v>
      </c>
      <c r="B7" s="16"/>
      <c r="C7" s="17"/>
      <c r="D7" s="11"/>
      <c r="E7" s="18" t="s">
        <v>52</v>
      </c>
      <c r="F7" s="19">
        <v>318</v>
      </c>
      <c r="G7" s="20"/>
    </row>
    <row r="8" spans="1:7" ht="28" customHeight="1" x14ac:dyDescent="0.35">
      <c r="A8" s="15" t="s">
        <v>2</v>
      </c>
      <c r="B8" s="16" t="s">
        <v>39</v>
      </c>
      <c r="C8" s="17"/>
      <c r="D8" s="11"/>
      <c r="E8" s="21" t="s">
        <v>53</v>
      </c>
      <c r="F8" s="22"/>
      <c r="G8" s="23"/>
    </row>
    <row r="9" spans="1:7" ht="28" customHeight="1" x14ac:dyDescent="0.35">
      <c r="A9" s="15" t="s">
        <v>3</v>
      </c>
      <c r="B9" s="16"/>
      <c r="C9" s="17"/>
      <c r="D9" s="11"/>
      <c r="E9" s="15" t="s">
        <v>33</v>
      </c>
      <c r="F9" s="11"/>
      <c r="G9" s="17"/>
    </row>
    <row r="10" spans="1:7" ht="28" customHeight="1" x14ac:dyDescent="0.35">
      <c r="A10" s="15" t="s">
        <v>4</v>
      </c>
      <c r="B10" s="16"/>
      <c r="C10" s="17"/>
      <c r="D10" s="11"/>
      <c r="E10" s="15" t="s">
        <v>28</v>
      </c>
      <c r="F10" s="11"/>
      <c r="G10" s="17"/>
    </row>
    <row r="11" spans="1:7" ht="16" thickBot="1" x14ac:dyDescent="0.4">
      <c r="A11" s="24"/>
      <c r="B11" s="25"/>
      <c r="C11" s="26"/>
      <c r="D11" s="11"/>
      <c r="E11" s="24"/>
      <c r="F11" s="25"/>
      <c r="G11" s="26"/>
    </row>
    <row r="12" spans="1:7" x14ac:dyDescent="0.35">
      <c r="A12" s="27"/>
      <c r="B12" s="27"/>
      <c r="C12" s="27"/>
      <c r="D12" s="27"/>
      <c r="E12" s="27"/>
      <c r="F12" s="27"/>
      <c r="G12" s="27"/>
    </row>
    <row r="13" spans="1:7" ht="9" customHeight="1" x14ac:dyDescent="0.35">
      <c r="A13" s="11"/>
      <c r="B13" s="11"/>
      <c r="C13" s="11"/>
      <c r="D13" s="11"/>
      <c r="E13" s="11"/>
      <c r="F13" s="11"/>
      <c r="G13" s="11"/>
    </row>
    <row r="14" spans="1:7" ht="23" customHeight="1" x14ac:dyDescent="0.35">
      <c r="A14" s="28" t="s">
        <v>7</v>
      </c>
      <c r="B14" s="27"/>
      <c r="C14" s="11"/>
      <c r="D14" s="11"/>
      <c r="E14" s="29">
        <v>27</v>
      </c>
      <c r="F14" s="30"/>
      <c r="G14" s="27"/>
    </row>
    <row r="15" spans="1:7" ht="23" customHeight="1" x14ac:dyDescent="0.35">
      <c r="A15" s="28" t="s">
        <v>13</v>
      </c>
      <c r="B15" s="27"/>
      <c r="C15" s="11"/>
      <c r="D15" s="11"/>
      <c r="E15" s="29">
        <v>3</v>
      </c>
      <c r="F15" s="27"/>
      <c r="G15" s="27"/>
    </row>
    <row r="16" spans="1:7" ht="23" customHeight="1" x14ac:dyDescent="0.35">
      <c r="A16" s="28" t="s">
        <v>20</v>
      </c>
      <c r="B16" s="27"/>
      <c r="C16" s="11"/>
      <c r="D16" s="11"/>
      <c r="E16" s="11">
        <f>SUM(E14:E15)</f>
        <v>30</v>
      </c>
      <c r="F16" s="27"/>
      <c r="G16" s="27"/>
    </row>
    <row r="17" spans="1:7" ht="23" customHeight="1" x14ac:dyDescent="0.35">
      <c r="A17" s="27"/>
      <c r="B17" s="27"/>
      <c r="C17" s="27"/>
      <c r="D17" s="27"/>
      <c r="E17" s="27"/>
      <c r="F17" s="31"/>
      <c r="G17" s="27"/>
    </row>
    <row r="18" spans="1:7" ht="23" customHeight="1" x14ac:dyDescent="0.35">
      <c r="A18" s="32" t="s">
        <v>11</v>
      </c>
      <c r="B18" s="33"/>
      <c r="C18" s="34" t="s">
        <v>15</v>
      </c>
      <c r="D18" s="35"/>
      <c r="E18" s="36" t="s">
        <v>10</v>
      </c>
      <c r="F18" s="37" t="s">
        <v>18</v>
      </c>
      <c r="G18" s="37" t="s">
        <v>19</v>
      </c>
    </row>
    <row r="19" spans="1:7" ht="23" customHeight="1" x14ac:dyDescent="0.35">
      <c r="A19" s="32" t="s">
        <v>6</v>
      </c>
      <c r="B19" s="32" t="s">
        <v>14</v>
      </c>
      <c r="C19" s="34" t="s">
        <v>16</v>
      </c>
      <c r="D19" s="35"/>
      <c r="E19" s="36" t="s">
        <v>17</v>
      </c>
      <c r="F19" s="37" t="str">
        <f>CONCATENATE(E14," Personen")</f>
        <v>27 Personen</v>
      </c>
      <c r="G19" s="37" t="str">
        <f>CONCATENATE(E15,(" Personen"))</f>
        <v>3 Personen</v>
      </c>
    </row>
    <row r="20" spans="1:7" ht="19" customHeight="1" x14ac:dyDescent="0.35">
      <c r="A20" s="38">
        <v>42252</v>
      </c>
      <c r="B20" s="39" t="s">
        <v>41</v>
      </c>
      <c r="C20" s="40">
        <v>1</v>
      </c>
      <c r="D20" s="41"/>
      <c r="E20" s="42">
        <v>2095.5</v>
      </c>
      <c r="F20" s="43">
        <f>IF($E$14&gt;0,E20/$E$16*$E$14,0)</f>
        <v>1885.9499999999998</v>
      </c>
      <c r="G20" s="43">
        <f>IF($E$15&gt;0,E20/$E$16*$E$15,0)</f>
        <v>209.54999999999998</v>
      </c>
    </row>
    <row r="21" spans="1:7" ht="19" customHeight="1" x14ac:dyDescent="0.35">
      <c r="A21" s="38">
        <v>42248</v>
      </c>
      <c r="B21" s="39" t="s">
        <v>54</v>
      </c>
      <c r="C21" s="40">
        <v>2</v>
      </c>
      <c r="D21" s="41"/>
      <c r="E21" s="42">
        <v>202.8</v>
      </c>
      <c r="F21" s="43">
        <v>195</v>
      </c>
      <c r="G21" s="43">
        <v>7.8</v>
      </c>
    </row>
    <row r="22" spans="1:7" ht="19" customHeight="1" x14ac:dyDescent="0.35">
      <c r="A22" s="38">
        <v>42251</v>
      </c>
      <c r="B22" s="39" t="s">
        <v>55</v>
      </c>
      <c r="C22" s="40">
        <v>3</v>
      </c>
      <c r="D22" s="41"/>
      <c r="E22" s="42">
        <v>210.6</v>
      </c>
      <c r="F22" s="43">
        <v>210.6</v>
      </c>
      <c r="G22" s="43"/>
    </row>
    <row r="23" spans="1:7" ht="19" customHeight="1" x14ac:dyDescent="0.35">
      <c r="A23" s="38">
        <v>42248</v>
      </c>
      <c r="B23" s="39" t="s">
        <v>56</v>
      </c>
      <c r="C23" s="40">
        <v>4</v>
      </c>
      <c r="D23" s="41"/>
      <c r="E23" s="42">
        <v>100</v>
      </c>
      <c r="F23" s="43">
        <v>96.55</v>
      </c>
      <c r="G23" s="43">
        <v>3.45</v>
      </c>
    </row>
    <row r="24" spans="1:7" ht="19" customHeight="1" x14ac:dyDescent="0.35">
      <c r="A24" s="38">
        <v>42248</v>
      </c>
      <c r="B24" s="39" t="s">
        <v>56</v>
      </c>
      <c r="C24" s="40">
        <v>5</v>
      </c>
      <c r="D24" s="41"/>
      <c r="E24" s="42">
        <v>120</v>
      </c>
      <c r="F24" s="43">
        <v>115.55</v>
      </c>
      <c r="G24" s="43">
        <v>4.45</v>
      </c>
    </row>
    <row r="25" spans="1:7" ht="19" customHeight="1" x14ac:dyDescent="0.35">
      <c r="A25" s="38">
        <v>42249</v>
      </c>
      <c r="B25" s="39" t="s">
        <v>57</v>
      </c>
      <c r="C25" s="40">
        <v>6</v>
      </c>
      <c r="D25" s="41"/>
      <c r="E25" s="42">
        <v>14.3</v>
      </c>
      <c r="F25" s="43">
        <v>14.3</v>
      </c>
      <c r="G25" s="43"/>
    </row>
    <row r="26" spans="1:7" ht="19" customHeight="1" x14ac:dyDescent="0.35">
      <c r="A26" s="38">
        <v>42249</v>
      </c>
      <c r="B26" s="39" t="s">
        <v>57</v>
      </c>
      <c r="C26" s="40">
        <v>7</v>
      </c>
      <c r="D26" s="41"/>
      <c r="E26" s="42">
        <v>14.3</v>
      </c>
      <c r="F26" s="43">
        <v>14.3</v>
      </c>
      <c r="G26" s="43"/>
    </row>
    <row r="27" spans="1:7" ht="19" customHeight="1" x14ac:dyDescent="0.35">
      <c r="A27" s="38">
        <v>42249</v>
      </c>
      <c r="B27" s="39" t="s">
        <v>57</v>
      </c>
      <c r="C27" s="40">
        <v>8</v>
      </c>
      <c r="D27" s="41"/>
      <c r="E27" s="42">
        <v>14.3</v>
      </c>
      <c r="F27" s="43">
        <v>14.3</v>
      </c>
      <c r="G27" s="43"/>
    </row>
    <row r="28" spans="1:7" ht="19" customHeight="1" x14ac:dyDescent="0.35">
      <c r="A28" s="38">
        <v>42249</v>
      </c>
      <c r="B28" s="39" t="s">
        <v>57</v>
      </c>
      <c r="C28" s="40">
        <v>9</v>
      </c>
      <c r="D28" s="41"/>
      <c r="E28" s="42">
        <v>14.3</v>
      </c>
      <c r="F28" s="43">
        <v>14.3</v>
      </c>
      <c r="G28" s="43"/>
    </row>
    <row r="29" spans="1:7" ht="19" customHeight="1" x14ac:dyDescent="0.35">
      <c r="A29" s="38">
        <v>42249</v>
      </c>
      <c r="B29" s="39" t="s">
        <v>58</v>
      </c>
      <c r="C29" s="40">
        <v>10</v>
      </c>
      <c r="D29" s="41"/>
      <c r="E29" s="42">
        <v>2.6</v>
      </c>
      <c r="F29" s="43">
        <v>2.6</v>
      </c>
      <c r="G29" s="43"/>
    </row>
    <row r="30" spans="1:7" ht="19" customHeight="1" x14ac:dyDescent="0.35">
      <c r="A30" s="38">
        <v>42249</v>
      </c>
      <c r="B30" s="39" t="s">
        <v>59</v>
      </c>
      <c r="C30" s="40">
        <v>11</v>
      </c>
      <c r="D30" s="41"/>
      <c r="E30" s="42">
        <v>15.6</v>
      </c>
      <c r="F30" s="43"/>
      <c r="G30" s="43">
        <v>15.6</v>
      </c>
    </row>
    <row r="31" spans="1:7" ht="19" customHeight="1" x14ac:dyDescent="0.35">
      <c r="A31" s="38">
        <v>42249</v>
      </c>
      <c r="B31" s="39" t="s">
        <v>60</v>
      </c>
      <c r="C31" s="40">
        <v>12</v>
      </c>
      <c r="D31" s="45"/>
      <c r="E31" s="42">
        <v>5.5</v>
      </c>
      <c r="F31" s="43"/>
      <c r="G31" s="43">
        <v>5.5</v>
      </c>
    </row>
    <row r="32" spans="1:7" ht="19" customHeight="1" x14ac:dyDescent="0.35">
      <c r="A32" s="38">
        <v>42249</v>
      </c>
      <c r="B32" s="39" t="s">
        <v>61</v>
      </c>
      <c r="C32" s="40">
        <v>13</v>
      </c>
      <c r="D32" s="45"/>
      <c r="E32" s="42">
        <v>1.55</v>
      </c>
      <c r="F32" s="43">
        <v>1.55</v>
      </c>
      <c r="G32" s="43"/>
    </row>
    <row r="33" spans="1:7" ht="19" customHeight="1" x14ac:dyDescent="0.35">
      <c r="A33" s="38">
        <v>42250</v>
      </c>
      <c r="B33" s="39" t="s">
        <v>62</v>
      </c>
      <c r="C33" s="40">
        <v>14</v>
      </c>
      <c r="D33" s="45"/>
      <c r="E33" s="42">
        <v>109.2</v>
      </c>
      <c r="F33" s="43">
        <v>105.3</v>
      </c>
      <c r="G33" s="43">
        <v>3.9</v>
      </c>
    </row>
    <row r="34" spans="1:7" ht="19" customHeight="1" x14ac:dyDescent="0.35">
      <c r="A34" s="38">
        <v>42251</v>
      </c>
      <c r="B34" s="39" t="s">
        <v>62</v>
      </c>
      <c r="C34" s="40">
        <v>15</v>
      </c>
      <c r="D34" s="45"/>
      <c r="E34" s="42">
        <v>109.2</v>
      </c>
      <c r="F34" s="43">
        <v>109.2</v>
      </c>
      <c r="G34" s="43"/>
    </row>
    <row r="35" spans="1:7" ht="19" customHeight="1" x14ac:dyDescent="0.35">
      <c r="A35" s="38">
        <v>42251</v>
      </c>
      <c r="B35" s="39" t="s">
        <v>63</v>
      </c>
      <c r="C35" s="40">
        <v>16</v>
      </c>
      <c r="D35" s="45"/>
      <c r="E35" s="42">
        <v>2.75</v>
      </c>
      <c r="F35" s="43"/>
      <c r="G35" s="43">
        <v>2.75</v>
      </c>
    </row>
    <row r="36" spans="1:7" ht="19" customHeight="1" x14ac:dyDescent="0.35">
      <c r="A36" s="38">
        <v>42251</v>
      </c>
      <c r="B36" s="39" t="s">
        <v>63</v>
      </c>
      <c r="C36" s="40">
        <v>17</v>
      </c>
      <c r="D36" s="45"/>
      <c r="E36" s="42">
        <v>3.5</v>
      </c>
      <c r="F36" s="43"/>
      <c r="G36" s="43">
        <v>3.5</v>
      </c>
    </row>
    <row r="37" spans="1:7" ht="19" customHeight="1" x14ac:dyDescent="0.35">
      <c r="A37" s="38">
        <v>42258</v>
      </c>
      <c r="B37" s="39" t="s">
        <v>64</v>
      </c>
      <c r="C37" s="40">
        <v>18</v>
      </c>
      <c r="D37" s="45"/>
      <c r="E37" s="42">
        <v>828.65</v>
      </c>
      <c r="F37" s="43">
        <v>828.65</v>
      </c>
      <c r="G37" s="43"/>
    </row>
    <row r="38" spans="1:7" ht="19" customHeight="1" x14ac:dyDescent="0.35">
      <c r="A38" s="38">
        <v>42250</v>
      </c>
      <c r="B38" s="39" t="s">
        <v>65</v>
      </c>
      <c r="C38" s="40">
        <v>19</v>
      </c>
      <c r="D38" s="45"/>
      <c r="E38" s="42">
        <v>70</v>
      </c>
      <c r="F38" s="43">
        <v>65</v>
      </c>
      <c r="G38" s="43">
        <v>5</v>
      </c>
    </row>
    <row r="39" spans="1:7" ht="19" customHeight="1" x14ac:dyDescent="0.35">
      <c r="A39" s="38">
        <v>42251</v>
      </c>
      <c r="B39" s="39" t="s">
        <v>66</v>
      </c>
      <c r="C39" s="40">
        <v>20</v>
      </c>
      <c r="D39" s="45"/>
      <c r="E39" s="42">
        <v>400.4</v>
      </c>
      <c r="F39" s="43">
        <v>400.4</v>
      </c>
      <c r="G39" s="43"/>
    </row>
    <row r="40" spans="1:7" ht="19" customHeight="1" x14ac:dyDescent="0.35">
      <c r="A40" s="38">
        <v>42251</v>
      </c>
      <c r="B40" s="39" t="s">
        <v>43</v>
      </c>
      <c r="C40" s="40">
        <v>21</v>
      </c>
      <c r="D40" s="45"/>
      <c r="E40" s="42">
        <v>38.5</v>
      </c>
      <c r="F40" s="43"/>
      <c r="G40" s="43">
        <v>38.5</v>
      </c>
    </row>
    <row r="41" spans="1:7" ht="19" customHeight="1" x14ac:dyDescent="0.35">
      <c r="A41" s="38">
        <v>42248</v>
      </c>
      <c r="B41" s="39" t="s">
        <v>44</v>
      </c>
      <c r="C41" s="40">
        <v>22</v>
      </c>
      <c r="D41" s="45"/>
      <c r="E41" s="42">
        <v>567.35</v>
      </c>
      <c r="F41" s="43">
        <f t="shared" ref="F41:F56" si="0">IF($E$14&gt;0,E41/$E$16*$E$14,0)</f>
        <v>510.61500000000007</v>
      </c>
      <c r="G41" s="43">
        <f t="shared" ref="G41:G56" si="1">IF($E$15&gt;0,E41/$E$16*$E$15,0)</f>
        <v>56.735000000000007</v>
      </c>
    </row>
    <row r="42" spans="1:7" ht="19" customHeight="1" x14ac:dyDescent="0.35">
      <c r="A42" s="38">
        <v>42248</v>
      </c>
      <c r="B42" s="39" t="s">
        <v>45</v>
      </c>
      <c r="C42" s="40">
        <v>23</v>
      </c>
      <c r="D42" s="45"/>
      <c r="E42" s="42">
        <v>101.5</v>
      </c>
      <c r="F42" s="43">
        <f t="shared" si="0"/>
        <v>91.35</v>
      </c>
      <c r="G42" s="43">
        <f t="shared" si="1"/>
        <v>10.15</v>
      </c>
    </row>
    <row r="43" spans="1:7" ht="19" customHeight="1" x14ac:dyDescent="0.35">
      <c r="A43" s="38">
        <v>42249</v>
      </c>
      <c r="B43" s="39" t="s">
        <v>46</v>
      </c>
      <c r="C43" s="40">
        <v>24</v>
      </c>
      <c r="D43" s="45"/>
      <c r="E43" s="42">
        <v>12.95</v>
      </c>
      <c r="F43" s="43">
        <f t="shared" si="0"/>
        <v>11.654999999999999</v>
      </c>
      <c r="G43" s="43">
        <f t="shared" si="1"/>
        <v>1.2949999999999999</v>
      </c>
    </row>
    <row r="44" spans="1:7" ht="19" customHeight="1" x14ac:dyDescent="0.35">
      <c r="A44" s="38">
        <v>42249</v>
      </c>
      <c r="B44" s="39" t="s">
        <v>46</v>
      </c>
      <c r="C44" s="40">
        <v>25</v>
      </c>
      <c r="D44" s="45"/>
      <c r="E44" s="42">
        <v>33.5</v>
      </c>
      <c r="F44" s="43">
        <f t="shared" si="0"/>
        <v>30.150000000000002</v>
      </c>
      <c r="G44" s="43">
        <f t="shared" si="1"/>
        <v>3.35</v>
      </c>
    </row>
    <row r="45" spans="1:7" ht="19" customHeight="1" x14ac:dyDescent="0.35">
      <c r="A45" s="38">
        <v>42249</v>
      </c>
      <c r="B45" s="39" t="s">
        <v>46</v>
      </c>
      <c r="C45" s="40">
        <v>26</v>
      </c>
      <c r="D45" s="45"/>
      <c r="E45" s="42">
        <v>6.3</v>
      </c>
      <c r="F45" s="43">
        <f t="shared" si="0"/>
        <v>5.67</v>
      </c>
      <c r="G45" s="43">
        <f t="shared" si="1"/>
        <v>0.63</v>
      </c>
    </row>
    <row r="46" spans="1:7" ht="19" customHeight="1" x14ac:dyDescent="0.35">
      <c r="A46" s="38">
        <v>42249</v>
      </c>
      <c r="B46" s="39" t="s">
        <v>45</v>
      </c>
      <c r="C46" s="40">
        <v>27</v>
      </c>
      <c r="D46" s="45"/>
      <c r="E46" s="42">
        <v>30.75</v>
      </c>
      <c r="F46" s="43">
        <f t="shared" si="0"/>
        <v>27.674999999999997</v>
      </c>
      <c r="G46" s="43">
        <f t="shared" si="1"/>
        <v>3.0749999999999997</v>
      </c>
    </row>
    <row r="47" spans="1:7" ht="19" customHeight="1" x14ac:dyDescent="0.35">
      <c r="A47" s="38">
        <v>42250</v>
      </c>
      <c r="B47" s="39" t="s">
        <v>45</v>
      </c>
      <c r="C47" s="40">
        <v>28</v>
      </c>
      <c r="D47" s="45"/>
      <c r="E47" s="42">
        <v>120.05</v>
      </c>
      <c r="F47" s="43">
        <f t="shared" si="0"/>
        <v>108.045</v>
      </c>
      <c r="G47" s="43">
        <f t="shared" si="1"/>
        <v>12.005000000000001</v>
      </c>
    </row>
    <row r="48" spans="1:7" ht="19" customHeight="1" x14ac:dyDescent="0.35">
      <c r="A48" s="38">
        <v>42250</v>
      </c>
      <c r="B48" s="39" t="s">
        <v>45</v>
      </c>
      <c r="C48" s="40">
        <v>29</v>
      </c>
      <c r="D48" s="45"/>
      <c r="E48" s="42">
        <v>11.1</v>
      </c>
      <c r="F48" s="43">
        <f t="shared" si="0"/>
        <v>9.99</v>
      </c>
      <c r="G48" s="43">
        <f t="shared" si="1"/>
        <v>1.1099999999999999</v>
      </c>
    </row>
    <row r="49" spans="1:8" ht="19" customHeight="1" x14ac:dyDescent="0.35">
      <c r="A49" s="38">
        <v>42251</v>
      </c>
      <c r="B49" s="39" t="s">
        <v>46</v>
      </c>
      <c r="C49" s="40">
        <v>30</v>
      </c>
      <c r="D49" s="45"/>
      <c r="E49" s="42">
        <v>34.25</v>
      </c>
      <c r="F49" s="43">
        <f t="shared" si="0"/>
        <v>30.824999999999999</v>
      </c>
      <c r="G49" s="43">
        <f t="shared" si="1"/>
        <v>3.4249999999999998</v>
      </c>
    </row>
    <row r="50" spans="1:8" ht="19" customHeight="1" x14ac:dyDescent="0.35">
      <c r="A50" s="38">
        <v>42251</v>
      </c>
      <c r="B50" s="39" t="s">
        <v>67</v>
      </c>
      <c r="C50" s="40">
        <v>31</v>
      </c>
      <c r="D50" s="45"/>
      <c r="E50" s="42">
        <v>352.2</v>
      </c>
      <c r="F50" s="43">
        <f t="shared" si="0"/>
        <v>316.98</v>
      </c>
      <c r="G50" s="43">
        <f t="shared" si="1"/>
        <v>35.22</v>
      </c>
    </row>
    <row r="51" spans="1:8" ht="19" customHeight="1" x14ac:dyDescent="0.35">
      <c r="A51" s="38">
        <v>42248</v>
      </c>
      <c r="B51" s="39" t="s">
        <v>47</v>
      </c>
      <c r="C51" s="40">
        <v>32</v>
      </c>
      <c r="D51" s="45"/>
      <c r="E51" s="42">
        <v>81</v>
      </c>
      <c r="F51" s="43">
        <v>81</v>
      </c>
      <c r="G51" s="43"/>
    </row>
    <row r="52" spans="1:8" ht="19" customHeight="1" x14ac:dyDescent="0.35">
      <c r="A52" s="38">
        <v>42252</v>
      </c>
      <c r="B52" s="39" t="s">
        <v>68</v>
      </c>
      <c r="C52" s="40">
        <v>33</v>
      </c>
      <c r="D52" s="45"/>
      <c r="E52" s="42">
        <v>64</v>
      </c>
      <c r="F52" s="43">
        <f t="shared" si="0"/>
        <v>57.6</v>
      </c>
      <c r="G52" s="43">
        <f t="shared" si="1"/>
        <v>6.4</v>
      </c>
    </row>
    <row r="53" spans="1:8" ht="19" customHeight="1" x14ac:dyDescent="0.35">
      <c r="A53" s="38">
        <v>42252</v>
      </c>
      <c r="B53" s="39" t="s">
        <v>48</v>
      </c>
      <c r="C53" s="40">
        <v>34</v>
      </c>
      <c r="D53" s="45"/>
      <c r="E53" s="42">
        <v>20</v>
      </c>
      <c r="F53" s="43">
        <f t="shared" si="0"/>
        <v>18</v>
      </c>
      <c r="G53" s="43">
        <f t="shared" si="1"/>
        <v>2</v>
      </c>
    </row>
    <row r="54" spans="1:8" ht="19" customHeight="1" x14ac:dyDescent="0.35">
      <c r="A54" s="38">
        <v>42250</v>
      </c>
      <c r="B54" s="39" t="s">
        <v>69</v>
      </c>
      <c r="C54" s="40">
        <v>35</v>
      </c>
      <c r="D54" s="45"/>
      <c r="E54" s="42">
        <v>165</v>
      </c>
      <c r="F54" s="43">
        <f t="shared" si="0"/>
        <v>148.5</v>
      </c>
      <c r="G54" s="43">
        <f t="shared" si="1"/>
        <v>16.5</v>
      </c>
    </row>
    <row r="55" spans="1:8" ht="19" customHeight="1" x14ac:dyDescent="0.35">
      <c r="A55" s="44"/>
      <c r="B55" s="39"/>
      <c r="C55" s="40"/>
      <c r="D55" s="45"/>
      <c r="E55" s="46"/>
      <c r="F55" s="43">
        <f t="shared" si="0"/>
        <v>0</v>
      </c>
      <c r="G55" s="43">
        <f t="shared" si="1"/>
        <v>0</v>
      </c>
    </row>
    <row r="56" spans="1:8" ht="19" customHeight="1" thickBot="1" x14ac:dyDescent="0.4">
      <c r="A56" s="47"/>
      <c r="B56" s="48"/>
      <c r="C56" s="40"/>
      <c r="D56" s="49"/>
      <c r="E56" s="50"/>
      <c r="F56" s="43">
        <f t="shared" si="0"/>
        <v>0</v>
      </c>
      <c r="G56" s="43">
        <f t="shared" si="1"/>
        <v>0</v>
      </c>
    </row>
    <row r="57" spans="1:8" ht="23" customHeight="1" thickBot="1" x14ac:dyDescent="0.45">
      <c r="A57" s="51"/>
      <c r="B57" s="52" t="s">
        <v>24</v>
      </c>
      <c r="C57" s="52"/>
      <c r="D57" s="52"/>
      <c r="E57" s="53">
        <f>SUM(E20:E56)</f>
        <v>5973.5000000000009</v>
      </c>
      <c r="F57" s="53">
        <f>SUM(F20:F56)</f>
        <v>5521.6050000000014</v>
      </c>
      <c r="G57" s="14">
        <f>SUM(G20:G56)</f>
        <v>451.89499999999998</v>
      </c>
    </row>
    <row r="58" spans="1:8" ht="16" thickBot="1" x14ac:dyDescent="0.4">
      <c r="A58" s="11"/>
      <c r="B58" s="30"/>
      <c r="C58" s="30"/>
      <c r="D58" s="30"/>
      <c r="E58" s="54"/>
      <c r="F58" s="54"/>
      <c r="G58" s="54"/>
    </row>
    <row r="59" spans="1:8" s="7" customFormat="1" ht="20" customHeight="1" thickBot="1" x14ac:dyDescent="0.45">
      <c r="A59" s="55"/>
      <c r="B59" s="56" t="s">
        <v>25</v>
      </c>
      <c r="C59" s="56"/>
      <c r="D59" s="56"/>
      <c r="E59" s="57"/>
      <c r="F59" s="58">
        <f>F57/E14</f>
        <v>204.50388888888895</v>
      </c>
      <c r="G59" s="59">
        <f>G57/E15</f>
        <v>150.63166666666666</v>
      </c>
    </row>
    <row r="60" spans="1:8" ht="23" customHeight="1" x14ac:dyDescent="0.35">
      <c r="A60" s="27"/>
      <c r="B60" s="27"/>
      <c r="C60" s="27"/>
      <c r="D60" s="27"/>
      <c r="E60" s="27"/>
      <c r="F60" s="31"/>
      <c r="G60" s="27"/>
    </row>
    <row r="61" spans="1:8" ht="23" customHeight="1" x14ac:dyDescent="0.35">
      <c r="A61" s="32" t="s">
        <v>8</v>
      </c>
      <c r="B61" s="33"/>
      <c r="C61" s="33"/>
      <c r="D61" s="33"/>
      <c r="E61" s="37"/>
      <c r="F61" s="27"/>
      <c r="G61" s="27"/>
    </row>
    <row r="62" spans="1:8" ht="23" customHeight="1" x14ac:dyDescent="0.35">
      <c r="A62" s="32" t="s">
        <v>6</v>
      </c>
      <c r="B62" s="32" t="s">
        <v>14</v>
      </c>
      <c r="C62" s="34" t="s">
        <v>21</v>
      </c>
      <c r="D62" s="60" t="s">
        <v>9</v>
      </c>
      <c r="E62" s="61" t="s">
        <v>22</v>
      </c>
      <c r="F62" s="27"/>
      <c r="G62" s="27"/>
    </row>
    <row r="63" spans="1:8" ht="20" customHeight="1" x14ac:dyDescent="0.35">
      <c r="A63" s="38"/>
      <c r="B63" s="2" t="s">
        <v>34</v>
      </c>
      <c r="C63" s="40">
        <v>27</v>
      </c>
      <c r="D63" s="62">
        <v>90</v>
      </c>
      <c r="E63" s="63">
        <f>C63*D63</f>
        <v>2430</v>
      </c>
      <c r="F63" s="11"/>
      <c r="G63" s="27"/>
    </row>
    <row r="64" spans="1:8" ht="20" customHeight="1" x14ac:dyDescent="0.35">
      <c r="A64" s="38"/>
      <c r="B64" s="2" t="s">
        <v>35</v>
      </c>
      <c r="C64" s="40">
        <v>27</v>
      </c>
      <c r="D64" s="62">
        <v>130</v>
      </c>
      <c r="E64" s="63">
        <f>C64*D64</f>
        <v>3510</v>
      </c>
      <c r="F64" s="11"/>
      <c r="G64" s="27"/>
      <c r="H64" s="6"/>
    </row>
    <row r="65" spans="1:8" ht="20" customHeight="1" x14ac:dyDescent="0.35">
      <c r="A65" s="38"/>
      <c r="B65" s="2" t="s">
        <v>36</v>
      </c>
      <c r="C65" s="64"/>
      <c r="D65" s="64"/>
      <c r="E65" s="63">
        <f>G57</f>
        <v>451.89499999999998</v>
      </c>
      <c r="F65" s="11"/>
      <c r="G65" s="27"/>
      <c r="H65" s="6"/>
    </row>
    <row r="66" spans="1:8" ht="20" customHeight="1" x14ac:dyDescent="0.35">
      <c r="A66" s="38"/>
      <c r="B66" s="2" t="s">
        <v>37</v>
      </c>
      <c r="C66" s="64"/>
      <c r="D66" s="64"/>
      <c r="E66" s="63"/>
      <c r="F66" s="11"/>
      <c r="G66" s="27"/>
      <c r="H66" s="6"/>
    </row>
    <row r="67" spans="1:8" ht="20" customHeight="1" x14ac:dyDescent="0.35">
      <c r="A67" s="38"/>
      <c r="B67" s="2"/>
      <c r="C67" s="40"/>
      <c r="D67" s="62"/>
      <c r="E67" s="63">
        <f>C67*D67</f>
        <v>0</v>
      </c>
      <c r="F67" s="11"/>
      <c r="G67" s="27"/>
      <c r="H67" s="6"/>
    </row>
    <row r="68" spans="1:8" ht="20" customHeight="1" x14ac:dyDescent="0.4">
      <c r="A68" s="65"/>
      <c r="B68" s="65" t="s">
        <v>23</v>
      </c>
      <c r="C68" s="65"/>
      <c r="D68" s="66"/>
      <c r="E68" s="66">
        <f>SUM(E63:E67)</f>
        <v>6391.8950000000004</v>
      </c>
      <c r="F68" s="27"/>
      <c r="G68" s="27"/>
      <c r="H68" s="6"/>
    </row>
    <row r="69" spans="1:8" x14ac:dyDescent="0.35">
      <c r="A69" s="27"/>
      <c r="B69" s="27"/>
      <c r="C69" s="27"/>
      <c r="D69" s="27"/>
      <c r="E69" s="27"/>
      <c r="F69" s="27"/>
      <c r="G69" s="27"/>
    </row>
    <row r="70" spans="1:8" ht="9" customHeight="1" thickBot="1" x14ac:dyDescent="0.4">
      <c r="A70" s="27"/>
      <c r="B70" s="27"/>
      <c r="C70" s="27"/>
      <c r="D70" s="27"/>
      <c r="E70" s="27"/>
      <c r="F70" s="27"/>
      <c r="G70" s="27"/>
    </row>
    <row r="71" spans="1:8" x14ac:dyDescent="0.35">
      <c r="A71" s="67"/>
      <c r="B71" s="68" t="s">
        <v>26</v>
      </c>
      <c r="C71" s="68"/>
      <c r="D71" s="68"/>
      <c r="E71" s="69">
        <f>E68-E57</f>
        <v>418.39499999999953</v>
      </c>
      <c r="F71" s="27"/>
      <c r="G71" s="27"/>
    </row>
    <row r="72" spans="1:8" ht="16" thickBot="1" x14ac:dyDescent="0.4">
      <c r="A72" s="70"/>
      <c r="B72" s="71" t="s">
        <v>27</v>
      </c>
      <c r="C72" s="71"/>
      <c r="D72" s="71"/>
      <c r="E72" s="72"/>
      <c r="F72" s="27"/>
      <c r="G72" s="27"/>
    </row>
    <row r="73" spans="1:8" ht="16" thickBot="1" x14ac:dyDescent="0.4">
      <c r="A73" s="25"/>
      <c r="B73" s="25"/>
      <c r="C73" s="25"/>
      <c r="D73" s="25"/>
      <c r="E73" s="25"/>
      <c r="F73" s="25"/>
      <c r="G73" s="25"/>
    </row>
    <row r="74" spans="1:8" x14ac:dyDescent="0.35">
      <c r="A74" s="27"/>
      <c r="B74" s="27"/>
      <c r="C74" s="27"/>
      <c r="D74" s="27"/>
      <c r="E74" s="27"/>
      <c r="F74" s="27"/>
      <c r="G74" s="27"/>
    </row>
    <row r="75" spans="1:8" ht="20" x14ac:dyDescent="0.4">
      <c r="A75" s="73" t="s">
        <v>70</v>
      </c>
      <c r="B75" s="74"/>
      <c r="C75" s="74"/>
      <c r="D75" s="74"/>
      <c r="E75" s="75"/>
      <c r="F75" s="27"/>
      <c r="G75" s="27"/>
    </row>
    <row r="76" spans="1:8" x14ac:dyDescent="0.35">
      <c r="A76" s="32" t="s">
        <v>6</v>
      </c>
      <c r="B76" s="32" t="s">
        <v>14</v>
      </c>
      <c r="C76" s="34"/>
      <c r="D76" s="60"/>
      <c r="E76" s="61" t="s">
        <v>5</v>
      </c>
      <c r="F76" s="27"/>
      <c r="G76" s="27"/>
    </row>
    <row r="77" spans="1:8" ht="19" customHeight="1" x14ac:dyDescent="0.35">
      <c r="A77" s="39"/>
      <c r="B77" s="39" t="str">
        <f>B64</f>
        <v>Schulbeitrag für Lernende</v>
      </c>
      <c r="C77" s="39"/>
      <c r="D77" s="39"/>
      <c r="E77" s="76">
        <f>E64</f>
        <v>3510</v>
      </c>
      <c r="F77" s="27"/>
      <c r="G77" s="27"/>
    </row>
    <row r="78" spans="1:8" ht="19" customHeight="1" x14ac:dyDescent="0.35">
      <c r="A78" s="39"/>
      <c r="B78" s="39" t="str">
        <f>B65</f>
        <v>Schulbeitrag für Kosten Begleitpersonen</v>
      </c>
      <c r="C78" s="39"/>
      <c r="D78" s="39"/>
      <c r="E78" s="76">
        <f>E65</f>
        <v>451.89499999999998</v>
      </c>
      <c r="F78" s="27"/>
      <c r="G78" s="27"/>
    </row>
    <row r="79" spans="1:8" ht="19" customHeight="1" x14ac:dyDescent="0.35">
      <c r="A79" s="39"/>
      <c r="B79" s="39">
        <f>B67</f>
        <v>0</v>
      </c>
      <c r="C79" s="39"/>
      <c r="D79" s="39"/>
      <c r="E79" s="76"/>
      <c r="F79" s="27"/>
      <c r="G79" s="27"/>
    </row>
    <row r="80" spans="1:8" ht="19" customHeight="1" x14ac:dyDescent="0.4">
      <c r="A80" s="77"/>
      <c r="B80" s="65" t="s">
        <v>30</v>
      </c>
      <c r="C80" s="65"/>
      <c r="D80" s="66"/>
      <c r="E80" s="66">
        <f>SUM(E77:E79)</f>
        <v>3961.895</v>
      </c>
      <c r="F80" s="27"/>
      <c r="G80" s="27"/>
    </row>
    <row r="81" spans="1:7" ht="19" customHeight="1" x14ac:dyDescent="0.35">
      <c r="A81" s="78" t="s">
        <v>29</v>
      </c>
      <c r="B81" s="11"/>
      <c r="C81" s="11"/>
      <c r="D81" s="11"/>
      <c r="E81" s="79"/>
      <c r="F81" s="27"/>
      <c r="G81" s="27"/>
    </row>
    <row r="82" spans="1:7" ht="19" customHeight="1" x14ac:dyDescent="0.35">
      <c r="A82" s="80"/>
      <c r="B82" s="39" t="s">
        <v>40</v>
      </c>
      <c r="C82" s="39"/>
      <c r="D82" s="39"/>
      <c r="E82" s="76">
        <v>500</v>
      </c>
      <c r="F82" s="27"/>
      <c r="G82" s="27"/>
    </row>
    <row r="83" spans="1:7" ht="19" customHeight="1" x14ac:dyDescent="0.35">
      <c r="A83" s="80"/>
      <c r="B83" s="39" t="s">
        <v>42</v>
      </c>
      <c r="C83" s="39"/>
      <c r="D83" s="39"/>
      <c r="E83" s="76">
        <v>413.4</v>
      </c>
      <c r="F83" s="27"/>
      <c r="G83" s="27"/>
    </row>
    <row r="84" spans="1:7" ht="19" customHeight="1" x14ac:dyDescent="0.35">
      <c r="A84" s="39"/>
      <c r="B84" s="39" t="s">
        <v>49</v>
      </c>
      <c r="C84" s="39"/>
      <c r="D84" s="39"/>
      <c r="E84" s="76">
        <v>1595.5</v>
      </c>
      <c r="F84" s="27"/>
      <c r="G84" s="27"/>
    </row>
    <row r="85" spans="1:7" ht="19" customHeight="1" x14ac:dyDescent="0.35">
      <c r="A85" s="39"/>
      <c r="B85" s="39"/>
      <c r="C85" s="39"/>
      <c r="D85" s="39"/>
      <c r="E85" s="76"/>
      <c r="F85" s="27"/>
      <c r="G85" s="27"/>
    </row>
    <row r="86" spans="1:7" ht="19" customHeight="1" x14ac:dyDescent="0.4">
      <c r="A86" s="77"/>
      <c r="B86" s="65" t="s">
        <v>31</v>
      </c>
      <c r="C86" s="65"/>
      <c r="D86" s="66"/>
      <c r="E86" s="66">
        <f>SUM(E82:E85)</f>
        <v>2508.9</v>
      </c>
      <c r="F86" s="27"/>
      <c r="G86" s="27"/>
    </row>
    <row r="87" spans="1:7" ht="32" x14ac:dyDescent="0.4">
      <c r="A87" s="33"/>
      <c r="B87" s="81" t="s">
        <v>71</v>
      </c>
      <c r="C87" s="82"/>
      <c r="D87" s="83"/>
      <c r="E87" s="83">
        <f>E80-E86</f>
        <v>1452.9949999999999</v>
      </c>
      <c r="F87" s="27"/>
      <c r="G87" s="27"/>
    </row>
  </sheetData>
  <phoneticPr fontId="4"/>
  <pageMargins left="0.74803149606299213" right="0.55118110236220474" top="0.59055118110236227" bottom="0.59055118110236227" header="0.51181102362204722" footer="0.51181102362204722"/>
  <pageSetup paperSize="9" scale="73" orientation="portrait" horizontalDpi="4294967292" verticalDpi="4294967292"/>
  <rowBreaks count="1" manualBreakCount="1">
    <brk id="73" max="7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Label 1">
              <controlPr defaultSize="0" autoFill="0" autoLine="0" autoPict="0">
                <anchor moveWithCells="1" sizeWithCells="1">
                  <from>
                    <xdr:col>5</xdr:col>
                    <xdr:colOff>1016000</xdr:colOff>
                    <xdr:row>13</xdr:row>
                    <xdr:rowOff>38100</xdr:rowOff>
                  </from>
                  <to>
                    <xdr:col>6</xdr:col>
                    <xdr:colOff>431800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02B50EDF4045489B65BE535DC01DAA" ma:contentTypeVersion="10" ma:contentTypeDescription="Ein neues Dokument erstellen." ma:contentTypeScope="" ma:versionID="732170432f7299dbedd824050769b79c">
  <xsd:schema xmlns:xsd="http://www.w3.org/2001/XMLSchema" xmlns:xs="http://www.w3.org/2001/XMLSchema" xmlns:p="http://schemas.microsoft.com/office/2006/metadata/properties" xmlns:ns2="ed10cd19-e94d-470a-bf73-a9949de468ea" targetNamespace="http://schemas.microsoft.com/office/2006/metadata/properties" ma:root="true" ma:fieldsID="921b40bb8d5757a1daa04fead7dafeb2" ns2:_="">
    <xsd:import namespace="ed10cd19-e94d-470a-bf73-a9949de46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0cd19-e94d-470a-bf73-a9949de46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14556C-E4B5-4F87-A26D-4A685732E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10cd19-e94d-470a-bf73-a9949de46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E9ED1-9734-4C27-9B49-26CBB74DB9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61E771-2C6F-4250-997E-95F8939684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Oberholzer</dc:creator>
  <cp:lastModifiedBy>Schubert Marc Student PHSG</cp:lastModifiedBy>
  <cp:lastPrinted>2019-09-18T14:21:09Z</cp:lastPrinted>
  <dcterms:created xsi:type="dcterms:W3CDTF">2007-09-14T11:33:38Z</dcterms:created>
  <dcterms:modified xsi:type="dcterms:W3CDTF">2021-06-16T13:03:23Z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0x0101006702B50EDF4045489B65BE535DC01DAA</vt:lpwstr>
  </property>
</Properties>
</file>