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hsg-my.sharepoint.com/personal/marc_schubert_student_phsg_ch/Documents/Desktop/Dateien Abgabe/Budgets/"/>
    </mc:Choice>
  </mc:AlternateContent>
  <xr:revisionPtr revIDLastSave="16" documentId="8_{A463669F-2902-4648-BEF1-9F3B8B635CB0}" xr6:coauthVersionLast="47" xr6:coauthVersionMax="47" xr10:uidLastSave="{EE1A079A-FA4A-4098-81A4-2C7559A3E0A2}"/>
  <bookViews>
    <workbookView xWindow="-110" yWindow="-110" windowWidth="19420" windowHeight="10420" tabRatio="500" xr2:uid="{00000000-000D-0000-FFFF-FFFF00000000}"/>
  </bookViews>
  <sheets>
    <sheet name="Vorlage" sheetId="5" r:id="rId1"/>
  </sheets>
  <definedNames>
    <definedName name="_xlnm.Print_Area" localSheetId="0">Vorlage!$A$1:$G$68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5" l="1"/>
  <c r="E49" i="5"/>
  <c r="E47" i="5"/>
  <c r="D47" i="5"/>
  <c r="E46" i="5" l="1"/>
  <c r="E58" i="5" s="1"/>
  <c r="E16" i="5"/>
  <c r="E67" i="5"/>
  <c r="F19" i="5"/>
  <c r="G19" i="5"/>
  <c r="E39" i="5"/>
  <c r="E45" i="5"/>
  <c r="E48" i="5"/>
  <c r="B58" i="5"/>
  <c r="B59" i="5"/>
  <c r="B60" i="5"/>
  <c r="G28" i="5" l="1"/>
  <c r="F26" i="5"/>
  <c r="G26" i="5"/>
  <c r="F28" i="5"/>
  <c r="G23" i="5"/>
  <c r="F38" i="5"/>
  <c r="F27" i="5"/>
  <c r="F32" i="5"/>
  <c r="F23" i="5"/>
  <c r="F31" i="5"/>
  <c r="G32" i="5"/>
  <c r="F20" i="5"/>
  <c r="G20" i="5"/>
  <c r="G38" i="5"/>
  <c r="G31" i="5"/>
  <c r="G27" i="5"/>
  <c r="F34" i="5"/>
  <c r="F30" i="5"/>
  <c r="F25" i="5"/>
  <c r="G34" i="5"/>
  <c r="G30" i="5"/>
  <c r="G25" i="5"/>
  <c r="F39" i="5" l="1"/>
  <c r="F41" i="5" s="1"/>
  <c r="G39" i="5" l="1"/>
  <c r="G41" i="5" s="1"/>
  <c r="E59" i="5" l="1"/>
  <c r="E61" i="5" s="1"/>
  <c r="E68" i="5" s="1"/>
  <c r="G6" i="5" s="1"/>
</calcChain>
</file>

<file path=xl/sharedStrings.xml><?xml version="1.0" encoding="utf-8"?>
<sst xmlns="http://schemas.openxmlformats.org/spreadsheetml/2006/main" count="68" uniqueCount="58">
  <si>
    <t>ABRECHNUNG LEHRVERANSTALTUNGEN</t>
  </si>
  <si>
    <t>Name</t>
  </si>
  <si>
    <t>Schlussbetrag</t>
  </si>
  <si>
    <t>Fr.</t>
  </si>
  <si>
    <t>Vorname</t>
  </si>
  <si>
    <t>Abteilung</t>
  </si>
  <si>
    <t>Sekundarschule</t>
  </si>
  <si>
    <t xml:space="preserve">Visum: </t>
  </si>
  <si>
    <t>Fach</t>
  </si>
  <si>
    <t>Barauszahlung (Beträge &lt; Fr. 300.--)</t>
  </si>
  <si>
    <t>Klasse</t>
  </si>
  <si>
    <t>Auszahlung mit beigelegtem Einzahlungsschein</t>
  </si>
  <si>
    <t>Anzahl teilnehmende Schüler und Schülerinnen</t>
  </si>
  <si>
    <t>Anzahl betreuende Lehrpersonen</t>
  </si>
  <si>
    <t>Total Personen</t>
  </si>
  <si>
    <t>Ausgaben:</t>
  </si>
  <si>
    <t>Beleg</t>
  </si>
  <si>
    <t>Total</t>
  </si>
  <si>
    <t>Anteil Schüler</t>
  </si>
  <si>
    <t>Anteil Begleiter</t>
  </si>
  <si>
    <t>Datum</t>
  </si>
  <si>
    <t>Text</t>
  </si>
  <si>
    <t>Nr.</t>
  </si>
  <si>
    <t>alle Personen</t>
  </si>
  <si>
    <t>Asphaltmine</t>
  </si>
  <si>
    <t>Stand up Paddling</t>
  </si>
  <si>
    <t>Lunch zum selber kaufen Do+Fr</t>
  </si>
  <si>
    <t>Auto 480km à 0.70</t>
  </si>
  <si>
    <t>Top CC</t>
  </si>
  <si>
    <t>Migros</t>
  </si>
  <si>
    <t>Getränke</t>
  </si>
  <si>
    <t>Coop Pronto</t>
  </si>
  <si>
    <t>Ausgaben Total</t>
  </si>
  <si>
    <t>Kosten pro Schüler / Begleitperson</t>
  </si>
  <si>
    <t>Einnahmen:</t>
  </si>
  <si>
    <t>Anz.</t>
  </si>
  <si>
    <t>Ansatz</t>
  </si>
  <si>
    <t>TOTAL</t>
  </si>
  <si>
    <t>Elternbeitrag</t>
  </si>
  <si>
    <t>Schulbeitrag</t>
  </si>
  <si>
    <t>Beitrag Begleitpersonen</t>
  </si>
  <si>
    <t>Einnahmen Total</t>
  </si>
  <si>
    <t>Saldo Einnahmen - Ausgaben</t>
  </si>
  <si>
    <t>positiver Saldo  zugunsten Klassenkasse</t>
  </si>
  <si>
    <t>Betrag</t>
  </si>
  <si>
    <t>Beitrag Total der Schule</t>
  </si>
  <si>
    <t>Bereits erhaltene Zahlungen (Vorschuss, bezahlte Rechnungen)</t>
  </si>
  <si>
    <t>SBB (1747.20 - 87.80 Rückzahlung)</t>
  </si>
  <si>
    <t>Beitrag der Schule bereits erhalten</t>
  </si>
  <si>
    <t>Schule XY</t>
  </si>
  <si>
    <t>Sommerlager 20XY</t>
  </si>
  <si>
    <t>Lagerhaus</t>
  </si>
  <si>
    <t>Hin- und Rückreise</t>
  </si>
  <si>
    <t>Beitrag Lagerleitung Hans Muster</t>
  </si>
  <si>
    <t xml:space="preserve">Lagerhaus </t>
  </si>
  <si>
    <t>Konto</t>
  </si>
  <si>
    <r>
      <t>Restsaldo</t>
    </r>
    <r>
      <rPr>
        <b/>
        <sz val="10"/>
        <rFont val="Arial"/>
        <family val="2"/>
      </rPr>
      <t xml:space="preserve"> (+ zugunsten des Abrechners / - Rückzahlung an Schule)</t>
    </r>
  </si>
  <si>
    <t>Abrechnung mit der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</si>
</sst>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\-#,##0\ "/>
  </numFmts>
  <fonts count="8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/>
    <xf numFmtId="0" fontId="0" fillId="0" borderId="15" xfId="0" applyBorder="1"/>
    <xf numFmtId="0" fontId="0" fillId="2" borderId="15" xfId="0" applyFill="1" applyBorder="1"/>
    <xf numFmtId="0" fontId="3" fillId="0" borderId="16" xfId="0" applyFont="1" applyBorder="1"/>
    <xf numFmtId="164" fontId="2" fillId="0" borderId="15" xfId="1" applyBorder="1"/>
    <xf numFmtId="164" fontId="2" fillId="0" borderId="0" xfId="1"/>
    <xf numFmtId="0" fontId="1" fillId="2" borderId="15" xfId="0" applyFont="1" applyFill="1" applyBorder="1"/>
    <xf numFmtId="0" fontId="0" fillId="2" borderId="15" xfId="0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0" fillId="2" borderId="15" xfId="0" applyFill="1" applyBorder="1" applyAlignment="1"/>
    <xf numFmtId="0" fontId="0" fillId="2" borderId="15" xfId="0" applyFill="1" applyBorder="1" applyAlignment="1">
      <alignment horizontal="center"/>
    </xf>
    <xf numFmtId="164" fontId="1" fillId="0" borderId="0" xfId="0" applyNumberFormat="1" applyFont="1" applyBorder="1"/>
    <xf numFmtId="164" fontId="3" fillId="0" borderId="16" xfId="0" applyNumberFormat="1" applyFont="1" applyBorder="1"/>
    <xf numFmtId="164" fontId="3" fillId="0" borderId="17" xfId="0" applyNumberFormat="1" applyFont="1" applyBorder="1"/>
    <xf numFmtId="0" fontId="1" fillId="0" borderId="7" xfId="0" applyFont="1" applyBorder="1"/>
    <xf numFmtId="0" fontId="3" fillId="0" borderId="10" xfId="0" applyFont="1" applyBorder="1"/>
    <xf numFmtId="14" fontId="0" fillId="3" borderId="15" xfId="0" applyNumberFormat="1" applyFill="1" applyBorder="1" applyAlignment="1">
      <alignment horizontal="left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164" fontId="1" fillId="3" borderId="15" xfId="1" applyFont="1" applyFill="1" applyBorder="1"/>
    <xf numFmtId="0" fontId="0" fillId="3" borderId="18" xfId="0" applyFill="1" applyBorder="1" applyAlignment="1">
      <alignment horizontal="left"/>
    </xf>
    <xf numFmtId="0" fontId="0" fillId="3" borderId="18" xfId="0" applyFill="1" applyBorder="1"/>
    <xf numFmtId="164" fontId="2" fillId="3" borderId="18" xfId="1" applyFill="1" applyBorder="1" applyAlignment="1">
      <alignment horizontal="center"/>
    </xf>
    <xf numFmtId="0" fontId="0" fillId="3" borderId="1" xfId="0" applyFill="1" applyBorder="1"/>
    <xf numFmtId="1" fontId="1" fillId="3" borderId="0" xfId="0" applyNumberFormat="1" applyFont="1" applyFill="1" applyBorder="1"/>
    <xf numFmtId="0" fontId="2" fillId="0" borderId="0" xfId="0" applyFont="1" applyBorder="1"/>
    <xf numFmtId="164" fontId="0" fillId="0" borderId="15" xfId="0" applyNumberFormat="1" applyBorder="1"/>
    <xf numFmtId="0" fontId="1" fillId="2" borderId="19" xfId="0" applyFont="1" applyFill="1" applyBorder="1" applyAlignment="1">
      <alignment horizontal="right"/>
    </xf>
    <xf numFmtId="164" fontId="1" fillId="3" borderId="19" xfId="1" applyFont="1" applyFill="1" applyBorder="1"/>
    <xf numFmtId="0" fontId="0" fillId="3" borderId="20" xfId="0" applyFill="1" applyBorder="1"/>
    <xf numFmtId="0" fontId="0" fillId="2" borderId="2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2" fillId="3" borderId="21" xfId="1" applyFill="1" applyBorder="1" applyAlignment="1">
      <alignment horizontal="center"/>
    </xf>
    <xf numFmtId="164" fontId="2" fillId="3" borderId="22" xfId="1" applyFill="1" applyBorder="1" applyAlignment="1">
      <alignment horizontal="center"/>
    </xf>
    <xf numFmtId="0" fontId="3" fillId="0" borderId="15" xfId="0" applyFont="1" applyBorder="1"/>
    <xf numFmtId="164" fontId="3" fillId="0" borderId="15" xfId="0" applyNumberFormat="1" applyFont="1" applyBorder="1"/>
    <xf numFmtId="0" fontId="1" fillId="0" borderId="2" xfId="0" applyFont="1" applyBorder="1"/>
    <xf numFmtId="0" fontId="1" fillId="0" borderId="23" xfId="0" applyFont="1" applyBorder="1"/>
    <xf numFmtId="164" fontId="1" fillId="0" borderId="4" xfId="0" applyNumberFormat="1" applyFont="1" applyBorder="1"/>
    <xf numFmtId="0" fontId="1" fillId="0" borderId="9" xfId="0" applyFont="1" applyBorder="1"/>
    <xf numFmtId="0" fontId="1" fillId="3" borderId="10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4" fillId="2" borderId="10" xfId="0" applyFont="1" applyFill="1" applyBorder="1"/>
    <xf numFmtId="0" fontId="4" fillId="2" borderId="16" xfId="0" applyFont="1" applyFill="1" applyBorder="1"/>
    <xf numFmtId="164" fontId="4" fillId="2" borderId="16" xfId="0" applyNumberFormat="1" applyFont="1" applyFill="1" applyBorder="1"/>
    <xf numFmtId="164" fontId="4" fillId="2" borderId="17" xfId="0" applyNumberFormat="1" applyFont="1" applyFill="1" applyBorder="1"/>
    <xf numFmtId="164" fontId="0" fillId="0" borderId="0" xfId="0" applyNumberFormat="1"/>
    <xf numFmtId="14" fontId="0" fillId="3" borderId="15" xfId="0" applyNumberFormat="1" applyFill="1" applyBorder="1"/>
    <xf numFmtId="0" fontId="0" fillId="0" borderId="16" xfId="0" applyBorder="1" applyAlignment="1">
      <alignment horizontal="right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/>
    <xf numFmtId="164" fontId="3" fillId="2" borderId="15" xfId="0" applyNumberFormat="1" applyFont="1" applyFill="1" applyBorder="1"/>
    <xf numFmtId="0" fontId="6" fillId="4" borderId="24" xfId="0" applyFont="1" applyFill="1" applyBorder="1"/>
    <xf numFmtId="0" fontId="0" fillId="4" borderId="25" xfId="0" applyFill="1" applyBorder="1"/>
    <xf numFmtId="0" fontId="0" fillId="4" borderId="20" xfId="0" applyFill="1" applyBorder="1"/>
    <xf numFmtId="0" fontId="1" fillId="0" borderId="26" xfId="0" applyFont="1" applyBorder="1"/>
    <xf numFmtId="0" fontId="2" fillId="0" borderId="0" xfId="0" applyFont="1"/>
    <xf numFmtId="164" fontId="2" fillId="3" borderId="15" xfId="1" applyFill="1" applyBorder="1"/>
    <xf numFmtId="164" fontId="2" fillId="0" borderId="27" xfId="1" applyBorder="1"/>
    <xf numFmtId="0" fontId="4" fillId="2" borderId="16" xfId="0" applyNumberFormat="1" applyFont="1" applyFill="1" applyBorder="1"/>
    <xf numFmtId="14" fontId="0" fillId="3" borderId="18" xfId="0" applyNumberFormat="1" applyFill="1" applyBorder="1" applyAlignment="1">
      <alignment horizontal="left"/>
    </xf>
    <xf numFmtId="164" fontId="2" fillId="3" borderId="24" xfId="1" applyFill="1" applyBorder="1" applyAlignment="1">
      <alignment horizontal="center"/>
    </xf>
    <xf numFmtId="164" fontId="2" fillId="3" borderId="20" xfId="1" applyFill="1" applyBorder="1"/>
    <xf numFmtId="165" fontId="2" fillId="3" borderId="15" xfId="1" applyNumberFormat="1" applyFill="1" applyBorder="1" applyAlignment="1">
      <alignment horizontal="center"/>
    </xf>
    <xf numFmtId="165" fontId="2" fillId="3" borderId="18" xfId="1" applyNumberFormat="1" applyFill="1" applyBorder="1" applyAlignment="1">
      <alignment horizontal="center"/>
    </xf>
    <xf numFmtId="0" fontId="2" fillId="3" borderId="3" xfId="0" applyFont="1" applyFill="1" applyBorder="1"/>
    <xf numFmtId="0" fontId="2" fillId="3" borderId="1" xfId="0" applyFont="1" applyFill="1" applyBorder="1"/>
    <xf numFmtId="0" fontId="2" fillId="3" borderId="15" xfId="0" applyFont="1" applyFill="1" applyBorder="1"/>
    <xf numFmtId="0" fontId="2" fillId="3" borderId="18" xfId="0" applyFont="1" applyFill="1" applyBorder="1"/>
    <xf numFmtId="164" fontId="1" fillId="3" borderId="20" xfId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1016000</xdr:colOff>
          <xdr:row>13</xdr:row>
          <xdr:rowOff>38100</xdr:rowOff>
        </xdr:from>
        <xdr:to>
          <xdr:col>6</xdr:col>
          <xdr:colOff>431800</xdr:colOff>
          <xdr:row>14</xdr:row>
          <xdr:rowOff>76200</xdr:rowOff>
        </xdr:to>
        <xdr:sp macro="" textlink="">
          <xdr:nvSpPr>
            <xdr:cNvPr id="2049" name="Labe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939800</xdr:colOff>
      <xdr:row>9</xdr:row>
      <xdr:rowOff>76200</xdr:rowOff>
    </xdr:from>
    <xdr:to>
      <xdr:col>6</xdr:col>
      <xdr:colOff>1206500</xdr:colOff>
      <xdr:row>9</xdr:row>
      <xdr:rowOff>317500</xdr:rowOff>
    </xdr:to>
    <xdr:sp macro="" textlink="">
      <xdr:nvSpPr>
        <xdr:cNvPr id="2054" name="Rectangle 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8699500" y="2438400"/>
          <a:ext cx="266700" cy="24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927100</xdr:colOff>
      <xdr:row>8</xdr:row>
      <xdr:rowOff>76200</xdr:rowOff>
    </xdr:from>
    <xdr:to>
      <xdr:col>6</xdr:col>
      <xdr:colOff>1193800</xdr:colOff>
      <xdr:row>8</xdr:row>
      <xdr:rowOff>317500</xdr:rowOff>
    </xdr:to>
    <xdr:sp macro="" textlink="">
      <xdr:nvSpPr>
        <xdr:cNvPr id="2055" name="Rectangl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8686800" y="2082800"/>
          <a:ext cx="266700" cy="24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9</xdr:col>
      <xdr:colOff>622300</xdr:colOff>
      <xdr:row>5</xdr:row>
      <xdr:rowOff>152400</xdr:rowOff>
    </xdr:from>
    <xdr:to>
      <xdr:col>14</xdr:col>
      <xdr:colOff>228600</xdr:colOff>
      <xdr:row>7</xdr:row>
      <xdr:rowOff>254000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11544300" y="1092200"/>
          <a:ext cx="4368800" cy="812800"/>
        </a:xfrm>
        <a:prstGeom prst="wedgeRectCallout">
          <a:avLst>
            <a:gd name="adj1" fmla="val -82847"/>
            <a:gd name="adj2" fmla="val 4375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DIE GELB HINTERLEGTEN FELDER AUSFÜLLEN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topLeftCell="A25" workbookViewId="0">
      <selection activeCell="B58" sqref="B58"/>
    </sheetView>
  </sheetViews>
  <sheetFormatPr baseColWidth="10" defaultColWidth="11.53515625" defaultRowHeight="15.5" x14ac:dyDescent="0.35"/>
  <cols>
    <col min="1" max="1" width="10.4609375" customWidth="1"/>
    <col min="2" max="2" width="34.07421875" customWidth="1"/>
    <col min="3" max="3" width="6.53515625" customWidth="1"/>
    <col min="4" max="4" width="8.4609375" customWidth="1"/>
    <col min="5" max="5" width="14.53515625" customWidth="1"/>
    <col min="6" max="6" width="13.07421875" customWidth="1"/>
    <col min="7" max="7" width="14.07421875" customWidth="1"/>
  </cols>
  <sheetData>
    <row r="1" spans="1:7" ht="18" x14ac:dyDescent="0.4">
      <c r="A1" s="4" t="s">
        <v>49</v>
      </c>
    </row>
    <row r="2" spans="1:7" ht="7" customHeight="1" x14ac:dyDescent="0.35"/>
    <row r="3" spans="1:7" ht="16" thickBot="1" x14ac:dyDescent="0.4"/>
    <row r="4" spans="1:7" ht="18.5" thickBot="1" x14ac:dyDescent="0.45">
      <c r="A4" s="4" t="s">
        <v>0</v>
      </c>
      <c r="E4" s="59" t="s">
        <v>50</v>
      </c>
      <c r="F4" s="60"/>
      <c r="G4" s="61"/>
    </row>
    <row r="5" spans="1:7" ht="16" thickBot="1" x14ac:dyDescent="0.4"/>
    <row r="6" spans="1:7" ht="28" customHeight="1" thickBot="1" x14ac:dyDescent="0.45">
      <c r="A6" s="5" t="s">
        <v>1</v>
      </c>
      <c r="B6" s="85"/>
      <c r="C6" s="7"/>
      <c r="D6" s="2"/>
      <c r="E6" s="14" t="s">
        <v>2</v>
      </c>
      <c r="F6" s="68" t="s">
        <v>3</v>
      </c>
      <c r="G6" s="32">
        <f>E68</f>
        <v>1264.4409090909085</v>
      </c>
    </row>
    <row r="7" spans="1:7" ht="28" customHeight="1" x14ac:dyDescent="0.35">
      <c r="A7" s="8" t="s">
        <v>4</v>
      </c>
      <c r="B7" s="86"/>
      <c r="C7" s="9"/>
      <c r="D7" s="2"/>
      <c r="E7" s="15" t="s">
        <v>55</v>
      </c>
      <c r="F7" s="6"/>
      <c r="G7" s="16"/>
    </row>
    <row r="8" spans="1:7" ht="28" customHeight="1" x14ac:dyDescent="0.35">
      <c r="A8" s="8" t="s">
        <v>5</v>
      </c>
      <c r="B8" s="42" t="s">
        <v>6</v>
      </c>
      <c r="C8" s="9"/>
      <c r="D8" s="2"/>
      <c r="E8" s="18" t="s">
        <v>7</v>
      </c>
      <c r="F8" s="3"/>
      <c r="G8" s="17"/>
    </row>
    <row r="9" spans="1:7" ht="28" customHeight="1" x14ac:dyDescent="0.35">
      <c r="A9" s="8" t="s">
        <v>8</v>
      </c>
      <c r="B9" s="42"/>
      <c r="C9" s="9"/>
      <c r="D9" s="2"/>
      <c r="E9" s="8" t="s">
        <v>9</v>
      </c>
      <c r="F9" s="2"/>
      <c r="G9" s="9"/>
    </row>
    <row r="10" spans="1:7" ht="28" customHeight="1" x14ac:dyDescent="0.35">
      <c r="A10" s="8" t="s">
        <v>10</v>
      </c>
      <c r="B10" s="42"/>
      <c r="C10" s="9"/>
      <c r="D10" s="2"/>
      <c r="E10" s="8" t="s">
        <v>11</v>
      </c>
      <c r="F10" s="2"/>
      <c r="G10" s="9"/>
    </row>
    <row r="11" spans="1:7" ht="16" thickBot="1" x14ac:dyDescent="0.4">
      <c r="A11" s="10"/>
      <c r="B11" s="11"/>
      <c r="C11" s="12"/>
      <c r="D11" s="2"/>
      <c r="E11" s="10"/>
      <c r="F11" s="11"/>
      <c r="G11" s="12"/>
    </row>
    <row r="13" spans="1:7" ht="9" customHeight="1" x14ac:dyDescent="0.35">
      <c r="A13" s="2"/>
      <c r="B13" s="2"/>
      <c r="C13" s="2"/>
      <c r="D13" s="2"/>
      <c r="E13" s="2"/>
      <c r="F13" s="2"/>
      <c r="G13" s="2"/>
    </row>
    <row r="14" spans="1:7" ht="23.15" customHeight="1" x14ac:dyDescent="0.35">
      <c r="A14" s="1" t="s">
        <v>12</v>
      </c>
      <c r="C14" s="2"/>
      <c r="D14" s="2"/>
      <c r="E14" s="43">
        <v>29</v>
      </c>
      <c r="F14" s="19"/>
    </row>
    <row r="15" spans="1:7" ht="23.15" customHeight="1" x14ac:dyDescent="0.35">
      <c r="A15" s="1" t="s">
        <v>13</v>
      </c>
      <c r="C15" s="2"/>
      <c r="D15" s="2"/>
      <c r="E15" s="43">
        <v>4</v>
      </c>
    </row>
    <row r="16" spans="1:7" ht="23.15" customHeight="1" x14ac:dyDescent="0.35">
      <c r="A16" s="1" t="s">
        <v>14</v>
      </c>
      <c r="C16" s="2"/>
      <c r="D16" s="2"/>
      <c r="E16" s="44">
        <f>SUM(E14:E15)</f>
        <v>33</v>
      </c>
    </row>
    <row r="17" spans="1:7" ht="23.15" customHeight="1" x14ac:dyDescent="0.35">
      <c r="F17" s="24"/>
    </row>
    <row r="18" spans="1:7" ht="23.15" customHeight="1" x14ac:dyDescent="0.35">
      <c r="A18" s="25" t="s">
        <v>15</v>
      </c>
      <c r="B18" s="21"/>
      <c r="C18" s="29" t="s">
        <v>16</v>
      </c>
      <c r="D18" s="49"/>
      <c r="E18" s="46" t="s">
        <v>17</v>
      </c>
      <c r="F18" s="26" t="s">
        <v>18</v>
      </c>
      <c r="G18" s="26" t="s">
        <v>19</v>
      </c>
    </row>
    <row r="19" spans="1:7" ht="23.15" customHeight="1" x14ac:dyDescent="0.35">
      <c r="A19" s="25" t="s">
        <v>20</v>
      </c>
      <c r="B19" s="25" t="s">
        <v>21</v>
      </c>
      <c r="C19" s="29" t="s">
        <v>22</v>
      </c>
      <c r="D19" s="49"/>
      <c r="E19" s="46" t="s">
        <v>23</v>
      </c>
      <c r="F19" s="26" t="str">
        <f>CONCATENATE(E14," Personen")</f>
        <v>29 Personen</v>
      </c>
      <c r="G19" s="26" t="str">
        <f>CONCATENATE(E15,(" Personen"))</f>
        <v>4 Personen</v>
      </c>
    </row>
    <row r="20" spans="1:7" ht="19" customHeight="1" x14ac:dyDescent="0.35">
      <c r="A20" s="35">
        <v>42616</v>
      </c>
      <c r="B20" s="36" t="s">
        <v>51</v>
      </c>
      <c r="C20" s="37">
        <v>1</v>
      </c>
      <c r="D20" s="50"/>
      <c r="E20" s="47">
        <v>1691.85</v>
      </c>
      <c r="F20" s="23">
        <f>IF($E$14&gt;0,E20/$E$16*$E$14,0)</f>
        <v>1486.7772727272727</v>
      </c>
      <c r="G20" s="23">
        <f>IF($E$15&gt;0,E20/$E$16*$E$15,0)</f>
        <v>205.07272727272726</v>
      </c>
    </row>
    <row r="21" spans="1:7" ht="19" customHeight="1" x14ac:dyDescent="0.35">
      <c r="A21" s="35">
        <v>42614</v>
      </c>
      <c r="B21" s="36" t="s">
        <v>52</v>
      </c>
      <c r="C21" s="37">
        <v>2</v>
      </c>
      <c r="D21" s="50"/>
      <c r="E21" s="47">
        <v>1659.4</v>
      </c>
      <c r="F21" s="23">
        <v>1659.4</v>
      </c>
      <c r="G21" s="23"/>
    </row>
    <row r="22" spans="1:7" ht="19" customHeight="1" x14ac:dyDescent="0.35">
      <c r="A22" s="35">
        <v>42613</v>
      </c>
      <c r="B22" s="36" t="s">
        <v>24</v>
      </c>
      <c r="C22" s="37">
        <v>3</v>
      </c>
      <c r="D22" s="50"/>
      <c r="E22" s="47">
        <v>230</v>
      </c>
      <c r="F22" s="23">
        <v>203</v>
      </c>
      <c r="G22" s="23">
        <v>27</v>
      </c>
    </row>
    <row r="23" spans="1:7" ht="19" customHeight="1" x14ac:dyDescent="0.35">
      <c r="A23" s="35">
        <v>42614</v>
      </c>
      <c r="B23" s="36" t="s">
        <v>25</v>
      </c>
      <c r="C23" s="37">
        <v>4</v>
      </c>
      <c r="D23" s="50"/>
      <c r="E23" s="47">
        <v>780</v>
      </c>
      <c r="F23" s="23">
        <f t="shared" ref="F23:F38" si="0">IF($E$14&gt;0,E23/$E$16*$E$14,0)</f>
        <v>685.4545454545455</v>
      </c>
      <c r="G23" s="23">
        <f t="shared" ref="G23:G38" si="1">IF($E$15&gt;0,E23/$E$16*$E$15,0)</f>
        <v>94.545454545454547</v>
      </c>
    </row>
    <row r="24" spans="1:7" ht="19" customHeight="1" x14ac:dyDescent="0.35">
      <c r="A24" s="35">
        <v>42616</v>
      </c>
      <c r="B24" s="87" t="s">
        <v>26</v>
      </c>
      <c r="C24" s="37">
        <v>5</v>
      </c>
      <c r="D24" s="50"/>
      <c r="E24" s="47">
        <v>413.5</v>
      </c>
      <c r="F24" s="23">
        <v>363.5</v>
      </c>
      <c r="G24" s="23">
        <v>50</v>
      </c>
    </row>
    <row r="25" spans="1:7" ht="19" customHeight="1" x14ac:dyDescent="0.35">
      <c r="A25" s="35">
        <v>42614</v>
      </c>
      <c r="B25" s="87" t="s">
        <v>27</v>
      </c>
      <c r="C25" s="37">
        <v>6</v>
      </c>
      <c r="D25" s="50"/>
      <c r="E25" s="47">
        <v>336</v>
      </c>
      <c r="F25" s="23">
        <f>IF($E$14&gt;0,E25/$E$16*$E$14,0)</f>
        <v>295.27272727272725</v>
      </c>
      <c r="G25" s="23">
        <f>IF($E$15&gt;0,E25/$E$16*$E$15,0)</f>
        <v>40.727272727272727</v>
      </c>
    </row>
    <row r="26" spans="1:7" ht="19" customHeight="1" x14ac:dyDescent="0.35">
      <c r="A26" s="35">
        <v>42610</v>
      </c>
      <c r="B26" s="36" t="s">
        <v>28</v>
      </c>
      <c r="C26" s="37">
        <v>7</v>
      </c>
      <c r="D26" s="50"/>
      <c r="E26" s="47">
        <v>210.1</v>
      </c>
      <c r="F26" s="23">
        <f>IF($E$14&gt;0,E26/$E$16*$E$14,0)</f>
        <v>184.63333333333333</v>
      </c>
      <c r="G26" s="23">
        <f>IF($E$15&gt;0,E26/$E$16*$E$15,0)</f>
        <v>25.466666666666665</v>
      </c>
    </row>
    <row r="27" spans="1:7" ht="19" customHeight="1" x14ac:dyDescent="0.35">
      <c r="A27" s="35">
        <v>42610</v>
      </c>
      <c r="B27" s="36" t="s">
        <v>29</v>
      </c>
      <c r="C27" s="37">
        <v>8</v>
      </c>
      <c r="D27" s="50"/>
      <c r="E27" s="47">
        <v>145.69999999999999</v>
      </c>
      <c r="F27" s="23">
        <f>IF($E$14&gt;0,E27/$E$16*$E$14,0)</f>
        <v>128.03939393939393</v>
      </c>
      <c r="G27" s="23">
        <f>IF($E$15&gt;0,E27/$E$16*$E$15,0)</f>
        <v>17.66060606060606</v>
      </c>
    </row>
    <row r="28" spans="1:7" ht="19" customHeight="1" x14ac:dyDescent="0.35">
      <c r="A28" s="35">
        <v>42612</v>
      </c>
      <c r="B28" s="36" t="s">
        <v>29</v>
      </c>
      <c r="C28" s="83">
        <v>9</v>
      </c>
      <c r="D28" s="51"/>
      <c r="E28" s="47">
        <v>493.1</v>
      </c>
      <c r="F28" s="23">
        <f t="shared" si="0"/>
        <v>433.33030303030307</v>
      </c>
      <c r="G28" s="23">
        <f t="shared" si="1"/>
        <v>59.769696969696973</v>
      </c>
    </row>
    <row r="29" spans="1:7" ht="19" customHeight="1" x14ac:dyDescent="0.35">
      <c r="A29" s="35">
        <v>42613</v>
      </c>
      <c r="B29" s="87" t="s">
        <v>30</v>
      </c>
      <c r="C29" s="83">
        <v>10</v>
      </c>
      <c r="D29" s="51"/>
      <c r="E29" s="47">
        <v>27.3</v>
      </c>
      <c r="F29" s="23"/>
      <c r="G29" s="23">
        <v>27.3</v>
      </c>
    </row>
    <row r="30" spans="1:7" ht="19" customHeight="1" x14ac:dyDescent="0.35">
      <c r="A30" s="35">
        <v>42613</v>
      </c>
      <c r="B30" s="36" t="s">
        <v>29</v>
      </c>
      <c r="C30" s="83">
        <v>11</v>
      </c>
      <c r="D30" s="51"/>
      <c r="E30" s="47">
        <v>116.75</v>
      </c>
      <c r="F30" s="23">
        <f t="shared" si="0"/>
        <v>102.59848484848486</v>
      </c>
      <c r="G30" s="23">
        <f t="shared" si="1"/>
        <v>14.151515151515152</v>
      </c>
    </row>
    <row r="31" spans="1:7" ht="19" customHeight="1" x14ac:dyDescent="0.35">
      <c r="A31" s="35">
        <v>42614</v>
      </c>
      <c r="B31" s="36" t="s">
        <v>31</v>
      </c>
      <c r="C31" s="83">
        <v>12</v>
      </c>
      <c r="D31" s="51"/>
      <c r="E31" s="47">
        <v>5.7</v>
      </c>
      <c r="F31" s="23">
        <f t="shared" si="0"/>
        <v>5.0090909090909088</v>
      </c>
      <c r="G31" s="23">
        <f t="shared" si="1"/>
        <v>0.69090909090909092</v>
      </c>
    </row>
    <row r="32" spans="1:7" ht="19" customHeight="1" x14ac:dyDescent="0.35">
      <c r="A32" s="35">
        <v>42614</v>
      </c>
      <c r="B32" s="36" t="s">
        <v>29</v>
      </c>
      <c r="C32" s="83">
        <v>13</v>
      </c>
      <c r="D32" s="51"/>
      <c r="E32" s="47">
        <v>160.80000000000001</v>
      </c>
      <c r="F32" s="23">
        <f t="shared" si="0"/>
        <v>141.30909090909091</v>
      </c>
      <c r="G32" s="23">
        <f t="shared" si="1"/>
        <v>19.490909090909092</v>
      </c>
    </row>
    <row r="33" spans="1:8" ht="19" customHeight="1" x14ac:dyDescent="0.35">
      <c r="A33" s="35">
        <v>42615</v>
      </c>
      <c r="B33" s="87" t="s">
        <v>30</v>
      </c>
      <c r="C33" s="83">
        <v>14</v>
      </c>
      <c r="D33" s="51"/>
      <c r="E33" s="47">
        <v>34.4</v>
      </c>
      <c r="F33" s="23">
        <v>0</v>
      </c>
      <c r="G33" s="23">
        <v>34.4</v>
      </c>
    </row>
    <row r="34" spans="1:8" ht="19" customHeight="1" x14ac:dyDescent="0.35">
      <c r="A34" s="35">
        <v>42615</v>
      </c>
      <c r="B34" s="36" t="s">
        <v>29</v>
      </c>
      <c r="C34" s="83">
        <v>15</v>
      </c>
      <c r="D34" s="51"/>
      <c r="E34" s="47">
        <v>57.05</v>
      </c>
      <c r="F34" s="23">
        <f t="shared" si="0"/>
        <v>50.134848484848483</v>
      </c>
      <c r="G34" s="23">
        <f t="shared" si="1"/>
        <v>6.915151515151515</v>
      </c>
    </row>
    <row r="35" spans="1:8" ht="19" customHeight="1" x14ac:dyDescent="0.35">
      <c r="A35" s="80">
        <v>42616</v>
      </c>
      <c r="B35" s="88" t="s">
        <v>30</v>
      </c>
      <c r="C35" s="84">
        <v>16</v>
      </c>
      <c r="D35" s="81"/>
      <c r="E35" s="89">
        <v>12.5</v>
      </c>
      <c r="F35" s="23"/>
      <c r="G35" s="23">
        <v>12.5</v>
      </c>
    </row>
    <row r="36" spans="1:8" ht="19" customHeight="1" x14ac:dyDescent="0.35">
      <c r="A36" s="80">
        <v>42616</v>
      </c>
      <c r="B36" s="40" t="s">
        <v>53</v>
      </c>
      <c r="C36" s="84">
        <v>17</v>
      </c>
      <c r="D36" s="81"/>
      <c r="E36" s="89">
        <v>500</v>
      </c>
      <c r="F36" s="23"/>
      <c r="G36" s="23">
        <v>500</v>
      </c>
    </row>
    <row r="37" spans="1:8" ht="19" customHeight="1" x14ac:dyDescent="0.35">
      <c r="A37" s="80"/>
      <c r="B37" s="40"/>
      <c r="C37" s="41"/>
      <c r="D37" s="81"/>
      <c r="E37" s="82"/>
      <c r="F37" s="23"/>
      <c r="G37" s="23"/>
    </row>
    <row r="38" spans="1:8" ht="19" customHeight="1" thickBot="1" x14ac:dyDescent="0.4">
      <c r="A38" s="39"/>
      <c r="B38" s="40"/>
      <c r="C38" s="41"/>
      <c r="D38" s="52"/>
      <c r="E38" s="48"/>
      <c r="F38" s="23">
        <f t="shared" si="0"/>
        <v>0</v>
      </c>
      <c r="G38" s="23">
        <f t="shared" si="1"/>
        <v>0</v>
      </c>
    </row>
    <row r="39" spans="1:8" ht="23.15" customHeight="1" thickBot="1" x14ac:dyDescent="0.45">
      <c r="A39" s="34"/>
      <c r="B39" s="22" t="s">
        <v>32</v>
      </c>
      <c r="C39" s="22"/>
      <c r="D39" s="22"/>
      <c r="E39" s="31">
        <f>SUM(E20:E38)</f>
        <v>6874.1500000000005</v>
      </c>
      <c r="F39" s="31">
        <f>SUM(F20:F38)</f>
        <v>5738.4590909090921</v>
      </c>
      <c r="G39" s="32">
        <f>SUM(G20:G38)</f>
        <v>1135.6909090909089</v>
      </c>
    </row>
    <row r="40" spans="1:8" ht="16" thickBot="1" x14ac:dyDescent="0.4">
      <c r="A40" s="2"/>
      <c r="B40" s="19"/>
      <c r="C40" s="19"/>
      <c r="D40" s="19"/>
      <c r="E40" s="30"/>
      <c r="F40" s="30"/>
      <c r="G40" s="30"/>
    </row>
    <row r="41" spans="1:8" s="76" customFormat="1" ht="20.149999999999999" customHeight="1" thickBot="1" x14ac:dyDescent="0.4">
      <c r="A41" s="62"/>
      <c r="B41" s="63" t="s">
        <v>33</v>
      </c>
      <c r="C41" s="63"/>
      <c r="D41" s="63"/>
      <c r="E41" s="64"/>
      <c r="F41" s="79">
        <f>F39/E14</f>
        <v>197.87789968652041</v>
      </c>
      <c r="G41" s="65">
        <f>G39/E15</f>
        <v>283.92272727272723</v>
      </c>
    </row>
    <row r="42" spans="1:8" ht="23.15" customHeight="1" x14ac:dyDescent="0.35">
      <c r="F42" s="24"/>
    </row>
    <row r="43" spans="1:8" ht="23.15" customHeight="1" x14ac:dyDescent="0.35">
      <c r="A43" s="25" t="s">
        <v>34</v>
      </c>
      <c r="B43" s="21"/>
      <c r="C43" s="21"/>
      <c r="D43" s="21"/>
      <c r="E43" s="26"/>
    </row>
    <row r="44" spans="1:8" ht="23.15" customHeight="1" x14ac:dyDescent="0.35">
      <c r="A44" s="25" t="s">
        <v>20</v>
      </c>
      <c r="B44" s="25" t="s">
        <v>21</v>
      </c>
      <c r="C44" s="29" t="s">
        <v>35</v>
      </c>
      <c r="D44" s="27" t="s">
        <v>36</v>
      </c>
      <c r="E44" s="28" t="s">
        <v>37</v>
      </c>
    </row>
    <row r="45" spans="1:8" ht="20.149999999999999" customHeight="1" x14ac:dyDescent="0.35">
      <c r="A45" s="35"/>
      <c r="B45" s="36" t="s">
        <v>38</v>
      </c>
      <c r="C45" s="37">
        <v>29</v>
      </c>
      <c r="D45" s="38">
        <v>90</v>
      </c>
      <c r="E45" s="45">
        <f>C45*D45</f>
        <v>2610</v>
      </c>
      <c r="F45" s="2"/>
    </row>
    <row r="46" spans="1:8" ht="20.149999999999999" customHeight="1" x14ac:dyDescent="0.35">
      <c r="A46" s="35"/>
      <c r="B46" s="36" t="s">
        <v>39</v>
      </c>
      <c r="C46" s="37">
        <v>29</v>
      </c>
      <c r="D46" s="38">
        <v>120</v>
      </c>
      <c r="E46" s="45">
        <f>C46*D46</f>
        <v>3480</v>
      </c>
      <c r="F46" s="2"/>
      <c r="H46" s="66"/>
    </row>
    <row r="47" spans="1:8" ht="20.149999999999999" customHeight="1" x14ac:dyDescent="0.35">
      <c r="A47" s="35"/>
      <c r="B47" s="87" t="s">
        <v>40</v>
      </c>
      <c r="C47" s="37">
        <v>4</v>
      </c>
      <c r="D47" s="38">
        <f>G41</f>
        <v>283.92272727272723</v>
      </c>
      <c r="E47" s="45">
        <f>C47*D47</f>
        <v>1135.6909090909089</v>
      </c>
      <c r="F47" s="2"/>
      <c r="H47" s="66"/>
    </row>
    <row r="48" spans="1:8" ht="20.149999999999999" customHeight="1" x14ac:dyDescent="0.35">
      <c r="A48" s="35"/>
      <c r="B48" s="36"/>
      <c r="C48" s="37"/>
      <c r="D48" s="38"/>
      <c r="E48" s="45">
        <f>C48*D48</f>
        <v>0</v>
      </c>
      <c r="F48" s="2"/>
      <c r="H48" s="66"/>
    </row>
    <row r="49" spans="1:8" ht="20.149999999999999" customHeight="1" x14ac:dyDescent="0.4">
      <c r="A49" s="53"/>
      <c r="B49" s="53" t="s">
        <v>41</v>
      </c>
      <c r="C49" s="53"/>
      <c r="D49" s="54"/>
      <c r="E49" s="54">
        <f>SUM(E45:E48)</f>
        <v>7225.6909090909085</v>
      </c>
      <c r="H49" s="66"/>
    </row>
    <row r="51" spans="1:8" ht="9" customHeight="1" thickBot="1" x14ac:dyDescent="0.4"/>
    <row r="52" spans="1:8" x14ac:dyDescent="0.35">
      <c r="A52" s="55"/>
      <c r="B52" s="56" t="s">
        <v>42</v>
      </c>
      <c r="C52" s="56"/>
      <c r="D52" s="56"/>
      <c r="E52" s="57">
        <f>E49-E39</f>
        <v>351.54090909090792</v>
      </c>
    </row>
    <row r="53" spans="1:8" ht="16" thickBot="1" x14ac:dyDescent="0.4">
      <c r="A53" s="33"/>
      <c r="B53" s="13" t="s">
        <v>43</v>
      </c>
      <c r="C53" s="13"/>
      <c r="D53" s="13"/>
      <c r="E53" s="58"/>
    </row>
    <row r="54" spans="1:8" ht="16" thickBot="1" x14ac:dyDescent="0.4">
      <c r="A54" s="11"/>
      <c r="B54" s="11"/>
      <c r="C54" s="11"/>
      <c r="D54" s="11"/>
      <c r="E54" s="11"/>
      <c r="F54" s="11"/>
      <c r="G54" s="11"/>
    </row>
    <row r="55" spans="1:8" ht="123" customHeight="1" x14ac:dyDescent="0.35"/>
    <row r="56" spans="1:8" ht="20" x14ac:dyDescent="0.4">
      <c r="A56" s="72" t="s">
        <v>57</v>
      </c>
      <c r="B56" s="73"/>
      <c r="C56" s="73"/>
      <c r="D56" s="73"/>
      <c r="E56" s="74"/>
    </row>
    <row r="57" spans="1:8" x14ac:dyDescent="0.35">
      <c r="A57" s="25" t="s">
        <v>20</v>
      </c>
      <c r="B57" s="25" t="s">
        <v>21</v>
      </c>
      <c r="C57" s="29"/>
      <c r="D57" s="27"/>
      <c r="E57" s="28" t="s">
        <v>44</v>
      </c>
    </row>
    <row r="58" spans="1:8" ht="19" customHeight="1" x14ac:dyDescent="0.35">
      <c r="A58" s="36"/>
      <c r="B58" s="36" t="str">
        <f>B46</f>
        <v>Schulbeitrag</v>
      </c>
      <c r="C58" s="36"/>
      <c r="D58" s="36"/>
      <c r="E58" s="77">
        <f>E46</f>
        <v>3480</v>
      </c>
    </row>
    <row r="59" spans="1:8" ht="19" customHeight="1" x14ac:dyDescent="0.35">
      <c r="A59" s="36"/>
      <c r="B59" s="36" t="str">
        <f>B47</f>
        <v>Beitrag Begleitpersonen</v>
      </c>
      <c r="C59" s="36"/>
      <c r="D59" s="36"/>
      <c r="E59" s="77">
        <f>E47</f>
        <v>1135.6909090909089</v>
      </c>
    </row>
    <row r="60" spans="1:8" ht="19" customHeight="1" x14ac:dyDescent="0.35">
      <c r="A60" s="36"/>
      <c r="B60" s="36">
        <f>B48</f>
        <v>0</v>
      </c>
      <c r="C60" s="36"/>
      <c r="D60" s="36"/>
      <c r="E60" s="77"/>
    </row>
    <row r="61" spans="1:8" ht="19" customHeight="1" x14ac:dyDescent="0.4">
      <c r="A61" s="20"/>
      <c r="B61" s="53" t="s">
        <v>45</v>
      </c>
      <c r="C61" s="53"/>
      <c r="D61" s="54"/>
      <c r="E61" s="54">
        <f>SUM(E58:E60)</f>
        <v>4615.6909090909085</v>
      </c>
    </row>
    <row r="62" spans="1:8" ht="19" customHeight="1" x14ac:dyDescent="0.35">
      <c r="A62" s="75" t="s">
        <v>46</v>
      </c>
      <c r="B62" s="2"/>
      <c r="C62" s="2"/>
      <c r="D62" s="2"/>
      <c r="E62" s="78"/>
    </row>
    <row r="63" spans="1:8" ht="19" customHeight="1" x14ac:dyDescent="0.35">
      <c r="A63" s="67"/>
      <c r="B63" s="36" t="s">
        <v>54</v>
      </c>
      <c r="C63" s="36"/>
      <c r="D63" s="36"/>
      <c r="E63" s="77">
        <v>1691.85</v>
      </c>
    </row>
    <row r="64" spans="1:8" ht="19" customHeight="1" x14ac:dyDescent="0.35">
      <c r="A64" s="67"/>
      <c r="B64" s="87" t="s">
        <v>47</v>
      </c>
      <c r="C64" s="36"/>
      <c r="D64" s="36"/>
      <c r="E64" s="77">
        <v>1659.4</v>
      </c>
    </row>
    <row r="65" spans="1:5" ht="19" customHeight="1" x14ac:dyDescent="0.35">
      <c r="A65" s="36"/>
      <c r="B65" s="36"/>
      <c r="C65" s="36"/>
      <c r="D65" s="36"/>
      <c r="E65" s="77"/>
    </row>
    <row r="66" spans="1:5" ht="19" customHeight="1" x14ac:dyDescent="0.35">
      <c r="A66" s="36"/>
      <c r="B66" s="36"/>
      <c r="C66" s="36"/>
      <c r="D66" s="36"/>
      <c r="E66" s="77"/>
    </row>
    <row r="67" spans="1:5" ht="19" customHeight="1" x14ac:dyDescent="0.4">
      <c r="A67" s="20"/>
      <c r="B67" s="53" t="s">
        <v>48</v>
      </c>
      <c r="C67" s="53"/>
      <c r="D67" s="54"/>
      <c r="E67" s="54">
        <f>SUM(E63:E66)</f>
        <v>3351.25</v>
      </c>
    </row>
    <row r="68" spans="1:5" ht="32" x14ac:dyDescent="0.4">
      <c r="A68" s="21"/>
      <c r="B68" s="69" t="s">
        <v>56</v>
      </c>
      <c r="C68" s="70"/>
      <c r="D68" s="71"/>
      <c r="E68" s="71">
        <f>E61-E67</f>
        <v>1264.4409090909085</v>
      </c>
    </row>
  </sheetData>
  <phoneticPr fontId="5"/>
  <pageMargins left="0.55314960629921262" right="0.55000000000000004" top="0.59" bottom="0.59" header="0.51" footer="0.51"/>
  <pageSetup paperSize="9" scale="72" orientation="portrait" horizontalDpi="4294967292" verticalDpi="4294967292"/>
  <colBreaks count="1" manualBreakCount="1">
    <brk id="7" max="63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Label 1">
              <controlPr defaultSize="0" autoFill="0" autoLine="0" autoPict="0">
                <anchor moveWithCells="1" sizeWithCells="1">
                  <from>
                    <xdr:col>5</xdr:col>
                    <xdr:colOff>1016000</xdr:colOff>
                    <xdr:row>13</xdr:row>
                    <xdr:rowOff>38100</xdr:rowOff>
                  </from>
                  <to>
                    <xdr:col>6</xdr:col>
                    <xdr:colOff>431800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02B50EDF4045489B65BE535DC01DAA" ma:contentTypeVersion="10" ma:contentTypeDescription="Ein neues Dokument erstellen." ma:contentTypeScope="" ma:versionID="732170432f7299dbedd824050769b79c">
  <xsd:schema xmlns:xsd="http://www.w3.org/2001/XMLSchema" xmlns:xs="http://www.w3.org/2001/XMLSchema" xmlns:p="http://schemas.microsoft.com/office/2006/metadata/properties" xmlns:ns2="ed10cd19-e94d-470a-bf73-a9949de468ea" targetNamespace="http://schemas.microsoft.com/office/2006/metadata/properties" ma:root="true" ma:fieldsID="921b40bb8d5757a1daa04fead7dafeb2" ns2:_="">
    <xsd:import namespace="ed10cd19-e94d-470a-bf73-a9949de46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0cd19-e94d-470a-bf73-a9949de46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5FB2A-87D1-4E51-AB42-6401A2FB2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448392-7959-4C7C-8A35-8994EC22E3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2B8600-733A-40FB-83C5-921477D10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10cd19-e94d-470a-bf73-a9949de46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Oberholzer</dc:creator>
  <cp:keywords/>
  <dc:description/>
  <cp:lastModifiedBy>Schubert Marc Student PHSG</cp:lastModifiedBy>
  <cp:revision/>
  <dcterms:created xsi:type="dcterms:W3CDTF">2007-09-14T11:33:38Z</dcterms:created>
  <dcterms:modified xsi:type="dcterms:W3CDTF">2021-06-16T13:03:43Z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0x0101006702B50EDF4045489B65BE535DC01DAA</vt:lpwstr>
  </property>
</Properties>
</file>